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autoCompressPictures="0"/>
  <xr:revisionPtr revIDLastSave="0" documentId="13_ncr:1_{C7E4455B-2CF4-4F41-87D9-CD5D71AC56FB}" xr6:coauthVersionLast="46" xr6:coauthVersionMax="46" xr10:uidLastSave="{00000000-0000-0000-0000-000000000000}"/>
  <bookViews>
    <workbookView xWindow="-110" yWindow="-110" windowWidth="19420" windowHeight="10420" xr2:uid="{00000000-000D-0000-FFFF-FFFF00000000}"/>
  </bookViews>
  <sheets>
    <sheet name="Persönliches Monatsbudget"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E13" i="1"/>
  <c r="E12" i="1"/>
  <c r="E30" i="1"/>
  <c r="J28" i="1"/>
  <c r="J35" i="1"/>
  <c r="E37" i="1"/>
  <c r="J51" i="1"/>
  <c r="J52" i="1"/>
  <c r="J53" i="1"/>
  <c r="J54" i="1"/>
  <c r="J45" i="1"/>
  <c r="J46" i="1"/>
  <c r="J47" i="1"/>
  <c r="J39" i="1"/>
  <c r="J40" i="1"/>
  <c r="J41" i="1"/>
  <c r="J32" i="1"/>
  <c r="J33" i="1"/>
  <c r="J34" i="1"/>
  <c r="J23" i="1"/>
  <c r="J24" i="1"/>
  <c r="J25" i="1"/>
  <c r="J26" i="1"/>
  <c r="J27" i="1"/>
  <c r="J11" i="1"/>
  <c r="J12" i="1"/>
  <c r="J13" i="1"/>
  <c r="J14" i="1"/>
  <c r="J15" i="1"/>
  <c r="J16" i="1"/>
  <c r="J17" i="1"/>
  <c r="J18" i="1"/>
  <c r="J19" i="1"/>
  <c r="E55" i="1"/>
  <c r="E56" i="1"/>
  <c r="E57" i="1"/>
  <c r="E58" i="1"/>
  <c r="E59" i="1"/>
  <c r="E60" i="1"/>
  <c r="E61" i="1"/>
  <c r="E47" i="1"/>
  <c r="E48" i="1"/>
  <c r="E49" i="1"/>
  <c r="E50" i="1"/>
  <c r="E51" i="1"/>
  <c r="E41" i="1"/>
  <c r="E42" i="1"/>
  <c r="E43" i="1"/>
  <c r="E34" i="1"/>
  <c r="E35" i="1"/>
  <c r="E36" i="1"/>
  <c r="E24" i="1"/>
  <c r="E25" i="1"/>
  <c r="E26" i="1"/>
  <c r="E27" i="1"/>
  <c r="E28" i="1"/>
  <c r="E29" i="1"/>
  <c r="E11" i="1"/>
  <c r="E15" i="1"/>
  <c r="E16" i="1"/>
  <c r="E17" i="1"/>
  <c r="E18" i="1"/>
  <c r="E19" i="1"/>
  <c r="E20" i="1"/>
  <c r="I55" i="1"/>
  <c r="H55" i="1"/>
  <c r="I48" i="1"/>
  <c r="H48" i="1"/>
  <c r="I42" i="1"/>
  <c r="H42" i="1"/>
  <c r="I36" i="1"/>
  <c r="H36" i="1"/>
  <c r="I29" i="1"/>
  <c r="H29" i="1"/>
  <c r="D62" i="1"/>
  <c r="C62" i="1"/>
  <c r="D52" i="1"/>
  <c r="C52" i="1"/>
  <c r="D44" i="1"/>
  <c r="C44" i="1"/>
  <c r="D38" i="1"/>
  <c r="C38" i="1"/>
  <c r="D31" i="1"/>
  <c r="C31" i="1"/>
  <c r="I20" i="1"/>
  <c r="H20" i="1"/>
  <c r="D21" i="1"/>
  <c r="C21" i="1"/>
  <c r="E5" i="1"/>
  <c r="E8" i="1"/>
  <c r="J4" i="1" l="1"/>
  <c r="J7" i="1" s="1"/>
  <c r="J3" i="1"/>
  <c r="J6" i="1" s="1"/>
  <c r="J20" i="1"/>
  <c r="E62" i="1"/>
  <c r="E21" i="1"/>
  <c r="J55" i="1"/>
  <c r="J48" i="1"/>
  <c r="J42" i="1"/>
  <c r="J36" i="1"/>
  <c r="J29" i="1"/>
  <c r="E52" i="1"/>
  <c r="E44" i="1"/>
  <c r="E38" i="1"/>
  <c r="E31" i="1"/>
  <c r="J8" i="1" l="1"/>
  <c r="J5" i="1"/>
</calcChain>
</file>

<file path=xl/sharedStrings.xml><?xml version="1.0" encoding="utf-8"?>
<sst xmlns="http://schemas.openxmlformats.org/spreadsheetml/2006/main" count="145" uniqueCount="82">
  <si>
    <t>Persönliches Monatsbudget</t>
  </si>
  <si>
    <t>ERWARTETES MONATSEINKOMMEN</t>
  </si>
  <si>
    <t>TATSÄCHLICHES MONATSEINKOMMEN</t>
  </si>
  <si>
    <t>WOHNEN</t>
  </si>
  <si>
    <t>Hypothek oder Miete</t>
  </si>
  <si>
    <t>Telefon</t>
  </si>
  <si>
    <t>Strom</t>
  </si>
  <si>
    <t>Gas</t>
  </si>
  <si>
    <t>Wasser und Abwasser</t>
  </si>
  <si>
    <t>Kabelfernsehen</t>
  </si>
  <si>
    <t>Müllabfuhr</t>
  </si>
  <si>
    <t>Wartung oder Reparaturen</t>
  </si>
  <si>
    <t>Lehrmittel</t>
  </si>
  <si>
    <t>Sonstiges</t>
  </si>
  <si>
    <t>BEFÖRDERUNG</t>
  </si>
  <si>
    <t>Kfz-Kosten</t>
  </si>
  <si>
    <t>Bus-/Taxikosten</t>
  </si>
  <si>
    <t>Versicherungen</t>
  </si>
  <si>
    <t>Kfz-Steuer</t>
  </si>
  <si>
    <t>Kraftstoff</t>
  </si>
  <si>
    <t>Wartung</t>
  </si>
  <si>
    <t>VERSICHERUNGEN</t>
  </si>
  <si>
    <t>Haus</t>
  </si>
  <si>
    <t>Krankenversicherung</t>
  </si>
  <si>
    <t>Lebensversicherung</t>
  </si>
  <si>
    <t>Sonstige</t>
  </si>
  <si>
    <t>ESSEN</t>
  </si>
  <si>
    <t>Lebensmittel</t>
  </si>
  <si>
    <t>Ausgehen</t>
  </si>
  <si>
    <t>HAUSTIERE</t>
  </si>
  <si>
    <t>Essen</t>
  </si>
  <si>
    <t>Arztkosten</t>
  </si>
  <si>
    <t>Fellpflege</t>
  </si>
  <si>
    <t>Spielzeuge</t>
  </si>
  <si>
    <t>KÖRPERPFLEGE</t>
  </si>
  <si>
    <t>Haare/Nägel</t>
  </si>
  <si>
    <t>Kleidung</t>
  </si>
  <si>
    <t>Chemische Reinigung</t>
  </si>
  <si>
    <t>Fitnesscenter</t>
  </si>
  <si>
    <t>Vereinsbeiträge</t>
  </si>
  <si>
    <t>Einkünfte 1</t>
  </si>
  <si>
    <t>Zusatzeinkünfte</t>
  </si>
  <si>
    <t>Summe der monatlichen Einkünfte</t>
  </si>
  <si>
    <t>Erwartete Kosten</t>
  </si>
  <si>
    <t>Tatsächliche Kosten</t>
  </si>
  <si>
    <t>Differenz</t>
  </si>
  <si>
    <t xml:space="preserve">SUMME DER ERWARTETEN AUSGABEN </t>
  </si>
  <si>
    <t xml:space="preserve">SUMME DER TATSÄCHLICHEN AUSGABEN </t>
  </si>
  <si>
    <t>Gesamtausgabendifferenz</t>
  </si>
  <si>
    <t>ERWARTETER SALDO</t>
  </si>
  <si>
    <t>TATSÄCHLICHER SALDO</t>
  </si>
  <si>
    <t>SALDENDIFFERENZ (tatsächlich abzüglich erwartet)</t>
  </si>
  <si>
    <t>UNTERHALTUNG</t>
  </si>
  <si>
    <t>Video/DVD</t>
  </si>
  <si>
    <t>CDs</t>
  </si>
  <si>
    <t>Filme</t>
  </si>
  <si>
    <t>Konzerte</t>
  </si>
  <si>
    <t>Sportveranstaltungen</t>
  </si>
  <si>
    <t>Theater</t>
  </si>
  <si>
    <t>KREDITE</t>
  </si>
  <si>
    <t>Privat</t>
  </si>
  <si>
    <t>Studium</t>
  </si>
  <si>
    <t>Kreditkarte</t>
  </si>
  <si>
    <t>STEUERN</t>
  </si>
  <si>
    <t>EkSt</t>
  </si>
  <si>
    <t>USt</t>
  </si>
  <si>
    <t>Kommunalsteuern</t>
  </si>
  <si>
    <t>SPAREINLAGEN ODER KAPITALANLAGEN</t>
  </si>
  <si>
    <t>Altersvorsorgekonto</t>
  </si>
  <si>
    <t>Anlagekonto</t>
  </si>
  <si>
    <t>GESCHENKE UND SPENDEN</t>
  </si>
  <si>
    <t>Spenden 1</t>
  </si>
  <si>
    <t>Spenden 2</t>
  </si>
  <si>
    <t>Spenden 3</t>
  </si>
  <si>
    <t>RECHTSKOSTEN</t>
  </si>
  <si>
    <t>Anwalt</t>
  </si>
  <si>
    <t>Unterhalt</t>
  </si>
  <si>
    <t>Zahlungen für Pfändungen oder Gerichtsurteile</t>
  </si>
  <si>
    <t>(Erwartete Einkünfte minus Ausgaben)</t>
  </si>
  <si>
    <t>(Tatsächliche Einkünfte minus Ausgaben)</t>
  </si>
  <si>
    <t>Ergebnis</t>
  </si>
  <si>
    <r>
      <rPr>
        <sz val="10"/>
        <rFont val="Microsoft Sans Serif"/>
        <family val="2"/>
        <scheme val="minor"/>
      </rPr>
      <t>weitere Tipps &amp; Tricks unter</t>
    </r>
    <r>
      <rPr>
        <sz val="10"/>
        <color rgb="FFFFAD2E"/>
        <rFont val="Microsoft Sans Serif"/>
        <family val="2"/>
        <scheme val="minor"/>
      </rPr>
      <t xml:space="preserve"> www.homes-baufinanzierungen.de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</si>
</sst>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5" formatCode="#,##0\ &quot;€&quot;;\-#,##0\ &quot;€&quot;"/>
    <numFmt numFmtId="42" formatCode="_-* #,##0\ &quot;€&quot;_-;\-* #,##0\ &quot;€&quot;_-;_-* &quot;-&quot;\ &quot;€&quot;_-;_-@_-"/>
    <numFmt numFmtId="164" formatCode="_(* #,##0_);_(* \(#,##0\);_(* &quot;-&quot;_);_(@_)"/>
    <numFmt numFmtId="165" formatCode="_(* #,##0.00_);_(* \(#,##0.00\);_(* &quot;-&quot;??_);_(@_)"/>
    <numFmt numFmtId="166" formatCode="#,##0\ &quot;€&quot;"/>
  </numFmts>
  <fonts count="31" x14ac:knownFonts="1">
    <font>
      <sz val="10"/>
      <color theme="1"/>
      <name val="Microsoft Sans Serif"/>
      <family val="2"/>
      <scheme val="minor"/>
    </font>
    <font>
      <sz val="11"/>
      <color theme="1"/>
      <name val="Microsoft Sans Serif"/>
      <family val="2"/>
      <scheme val="minor"/>
    </font>
    <font>
      <sz val="8"/>
      <color theme="1"/>
      <name val="Arial"/>
      <family val="2"/>
    </font>
    <font>
      <sz val="10"/>
      <color theme="1"/>
      <name val="Microsoft Sans Serif"/>
      <family val="2"/>
      <scheme val="minor"/>
    </font>
    <font>
      <sz val="18"/>
      <color theme="3"/>
      <name val="Franklin Gothic Demi"/>
      <family val="2"/>
      <scheme val="major"/>
    </font>
    <font>
      <b/>
      <sz val="15"/>
      <color theme="3"/>
      <name val="Microsoft Sans Serif"/>
      <family val="2"/>
      <scheme val="minor"/>
    </font>
    <font>
      <b/>
      <sz val="13"/>
      <color theme="3"/>
      <name val="Microsoft Sans Serif"/>
      <family val="2"/>
      <scheme val="minor"/>
    </font>
    <font>
      <b/>
      <sz val="11"/>
      <color theme="3"/>
      <name val="Microsoft Sans Serif"/>
      <family val="2"/>
      <scheme val="minor"/>
    </font>
    <font>
      <sz val="11"/>
      <color rgb="FF006100"/>
      <name val="Microsoft Sans Serif"/>
      <family val="2"/>
      <scheme val="minor"/>
    </font>
    <font>
      <sz val="11"/>
      <color rgb="FF9C0006"/>
      <name val="Microsoft Sans Serif"/>
      <family val="2"/>
      <scheme val="minor"/>
    </font>
    <font>
      <sz val="11"/>
      <color rgb="FF9C5700"/>
      <name val="Microsoft Sans Serif"/>
      <family val="2"/>
      <scheme val="minor"/>
    </font>
    <font>
      <sz val="11"/>
      <color rgb="FF3F3F76"/>
      <name val="Microsoft Sans Serif"/>
      <family val="2"/>
      <scheme val="minor"/>
    </font>
    <font>
      <b/>
      <sz val="11"/>
      <color rgb="FF3F3F3F"/>
      <name val="Microsoft Sans Serif"/>
      <family val="2"/>
      <scheme val="minor"/>
    </font>
    <font>
      <b/>
      <sz val="11"/>
      <color rgb="FFFA7D00"/>
      <name val="Microsoft Sans Serif"/>
      <family val="2"/>
      <scheme val="minor"/>
    </font>
    <font>
      <sz val="11"/>
      <color rgb="FFFA7D00"/>
      <name val="Microsoft Sans Serif"/>
      <family val="2"/>
      <scheme val="minor"/>
    </font>
    <font>
      <b/>
      <sz val="11"/>
      <color theme="0"/>
      <name val="Microsoft Sans Serif"/>
      <family val="2"/>
      <scheme val="minor"/>
    </font>
    <font>
      <sz val="11"/>
      <color rgb="FFFF0000"/>
      <name val="Microsoft Sans Serif"/>
      <family val="2"/>
      <scheme val="minor"/>
    </font>
    <font>
      <i/>
      <sz val="11"/>
      <color rgb="FF7F7F7F"/>
      <name val="Microsoft Sans Serif"/>
      <family val="2"/>
      <scheme val="minor"/>
    </font>
    <font>
      <b/>
      <sz val="11"/>
      <color theme="1"/>
      <name val="Microsoft Sans Serif"/>
      <family val="2"/>
      <scheme val="minor"/>
    </font>
    <font>
      <sz val="11"/>
      <color theme="0"/>
      <name val="Microsoft Sans Serif"/>
      <family val="2"/>
      <scheme val="minor"/>
    </font>
    <font>
      <sz val="10"/>
      <color indexed="63"/>
      <name val="Microsoft Sans Serif"/>
      <family val="2"/>
      <scheme val="minor"/>
    </font>
    <font>
      <sz val="10"/>
      <color theme="1"/>
      <name val="Microsoft Sans Serif"/>
      <family val="2"/>
      <scheme val="minor"/>
    </font>
    <font>
      <sz val="10"/>
      <color theme="3"/>
      <name val="Microsoft Sans Serif"/>
      <family val="2"/>
      <scheme val="minor"/>
    </font>
    <font>
      <b/>
      <sz val="10"/>
      <color indexed="63"/>
      <name val="Microsoft Sans Serif"/>
      <family val="2"/>
      <scheme val="minor"/>
    </font>
    <font>
      <b/>
      <sz val="10"/>
      <color theme="1"/>
      <name val="Microsoft Sans Serif"/>
      <family val="2"/>
      <scheme val="minor"/>
    </font>
    <font>
      <b/>
      <sz val="10"/>
      <name val="Microsoft Sans Serif"/>
      <family val="2"/>
      <scheme val="minor"/>
    </font>
    <font>
      <sz val="10"/>
      <name val="Microsoft Sans Serif"/>
      <family val="2"/>
      <scheme val="minor"/>
    </font>
    <font>
      <sz val="30"/>
      <color theme="1"/>
      <name val="Franklin Gothic Demi"/>
      <family val="2"/>
      <scheme val="major"/>
    </font>
    <font>
      <b/>
      <sz val="10"/>
      <color rgb="FFFFAD2E"/>
      <name val="Microsoft Sans Serif"/>
      <family val="2"/>
      <scheme val="minor"/>
    </font>
    <font>
      <sz val="10"/>
      <color rgb="FFFFAD2E"/>
      <name val="Microsoft Sans Serif"/>
      <family val="2"/>
      <scheme val="minor"/>
    </font>
    <font>
      <u/>
      <sz val="10"/>
      <color theme="10"/>
      <name val="Microsoft Sans Serif"/>
      <family val="2"/>
      <scheme val="minor"/>
    </font>
  </fonts>
  <fills count="39">
    <fill>
      <patternFill patternType="none"/>
    </fill>
    <fill>
      <patternFill patternType="gray125"/>
    </fill>
    <fill>
      <patternFill patternType="solid">
        <fgColor indexed="9"/>
        <bgColor auto="1"/>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14999847407452621"/>
        <bgColor indexed="64"/>
      </patternFill>
    </fill>
    <fill>
      <patternFill patternType="solid">
        <fgColor theme="0"/>
        <bgColor indexed="64"/>
      </patternFill>
    </fill>
    <fill>
      <patternFill patternType="solid">
        <fgColor rgb="FFFFAD2E"/>
        <bgColor indexed="64"/>
      </patternFill>
    </fill>
    <fill>
      <patternFill patternType="solid">
        <fgColor rgb="FFFFE1AF"/>
        <bgColor indexed="64"/>
      </patternFill>
    </fill>
  </fills>
  <borders count="52">
    <border>
      <left/>
      <right/>
      <top/>
      <bottom/>
      <diagonal/>
    </border>
    <border>
      <left/>
      <right/>
      <top/>
      <bottom style="thin">
        <color theme="0"/>
      </bottom>
      <diagonal/>
    </border>
    <border>
      <left/>
      <right/>
      <top style="thin">
        <color theme="0"/>
      </top>
      <bottom/>
      <diagonal/>
    </border>
    <border>
      <left/>
      <right/>
      <top style="thin">
        <color theme="0"/>
      </top>
      <bottom style="thin">
        <color theme="3"/>
      </bottom>
      <diagonal/>
    </border>
    <border>
      <left/>
      <right style="thin">
        <color theme="3"/>
      </right>
      <top style="thin">
        <color theme="0"/>
      </top>
      <bottom style="thin">
        <color theme="3"/>
      </bottom>
      <diagonal/>
    </border>
    <border>
      <left/>
      <right/>
      <top style="medium">
        <color theme="0"/>
      </top>
      <bottom/>
      <diagonal/>
    </border>
    <border>
      <left/>
      <right/>
      <top/>
      <bottom style="medium">
        <color theme="0"/>
      </bottom>
      <diagonal/>
    </border>
    <border>
      <left/>
      <right style="medium">
        <color theme="6" tint="0.79998168889431442"/>
      </right>
      <top/>
      <bottom/>
      <diagonal/>
    </border>
    <border>
      <left/>
      <right/>
      <top style="thin">
        <color theme="2"/>
      </top>
      <bottom/>
      <diagonal/>
    </border>
    <border>
      <left style="thin">
        <color theme="0"/>
      </left>
      <right/>
      <top/>
      <bottom/>
      <diagonal/>
    </border>
    <border>
      <left/>
      <right style="thin">
        <color theme="3"/>
      </right>
      <top/>
      <bottom/>
      <diagonal/>
    </border>
    <border>
      <left style="thin">
        <color theme="3"/>
      </left>
      <right style="thin">
        <color theme="0"/>
      </right>
      <top/>
      <bottom style="thin">
        <color theme="3"/>
      </bottom>
      <diagonal/>
    </border>
    <border>
      <left style="thin">
        <color theme="0"/>
      </left>
      <right/>
      <top style="thin">
        <color theme="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
      <left/>
      <right/>
      <top style="thin">
        <color theme="3"/>
      </top>
      <bottom/>
      <diagonal/>
    </border>
    <border>
      <left/>
      <right style="thin">
        <color theme="3"/>
      </right>
      <top style="thin">
        <color theme="3"/>
      </top>
      <bottom/>
      <diagonal/>
    </border>
    <border>
      <left style="thin">
        <color theme="3"/>
      </left>
      <right/>
      <top style="thin">
        <color theme="3"/>
      </top>
      <bottom/>
      <diagonal/>
    </border>
    <border>
      <left/>
      <right/>
      <top/>
      <bottom style="thin">
        <color theme="3"/>
      </bottom>
      <diagonal/>
    </border>
    <border>
      <left/>
      <right style="thin">
        <color theme="3"/>
      </right>
      <top/>
      <bottom style="thin">
        <color theme="3"/>
      </bottom>
      <diagonal/>
    </border>
    <border>
      <left/>
      <right style="thin">
        <color theme="3"/>
      </right>
      <top style="medium">
        <color auto="1"/>
      </top>
      <bottom style="medium">
        <color auto="1"/>
      </bottom>
      <diagonal/>
    </border>
    <border>
      <left style="thin">
        <color theme="3"/>
      </left>
      <right/>
      <top style="medium">
        <color auto="1"/>
      </top>
      <bottom style="medium">
        <color auto="1"/>
      </bottom>
      <diagonal/>
    </border>
    <border>
      <left style="thin">
        <color theme="3"/>
      </left>
      <right style="thin">
        <color theme="0"/>
      </right>
      <top/>
      <bottom/>
      <diagonal/>
    </border>
    <border>
      <left style="thin">
        <color theme="3"/>
      </left>
      <right/>
      <top/>
      <bottom style="thin">
        <color theme="3"/>
      </bottom>
      <diagonal/>
    </border>
    <border>
      <left style="thin">
        <color theme="3"/>
      </left>
      <right style="thin">
        <color theme="0"/>
      </right>
      <top style="medium">
        <color auto="1"/>
      </top>
      <bottom style="medium">
        <color auto="1"/>
      </bottom>
      <diagonal/>
    </border>
    <border>
      <left/>
      <right style="thin">
        <color rgb="FFFFC000"/>
      </right>
      <top/>
      <bottom style="thin">
        <color rgb="FFFFC000"/>
      </bottom>
      <diagonal/>
    </border>
    <border>
      <left style="thin">
        <color rgb="FFFFC000"/>
      </left>
      <right style="thin">
        <color rgb="FFFFC000"/>
      </right>
      <top/>
      <bottom style="thin">
        <color rgb="FFFFC000"/>
      </bottom>
      <diagonal/>
    </border>
    <border>
      <left style="thin">
        <color rgb="FFFFC000"/>
      </left>
      <right/>
      <top/>
      <bottom style="thin">
        <color rgb="FFFFC000"/>
      </bottom>
      <diagonal/>
    </border>
    <border>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FFC000"/>
      </left>
      <right/>
      <top style="thin">
        <color rgb="FFFFC000"/>
      </top>
      <bottom style="thin">
        <color rgb="FFFFC000"/>
      </bottom>
      <diagonal/>
    </border>
    <border>
      <left/>
      <right style="thin">
        <color rgb="FFFFC000"/>
      </right>
      <top style="thin">
        <color rgb="FFFFC000"/>
      </top>
      <bottom/>
      <diagonal/>
    </border>
    <border>
      <left style="thin">
        <color rgb="FFFFC000"/>
      </left>
      <right style="thin">
        <color rgb="FFFFC000"/>
      </right>
      <top style="thin">
        <color rgb="FFFFC000"/>
      </top>
      <bottom/>
      <diagonal/>
    </border>
    <border>
      <left style="thin">
        <color rgb="FFFFC000"/>
      </left>
      <right/>
      <top style="thin">
        <color rgb="FFFFC000"/>
      </top>
      <bottom/>
      <diagonal/>
    </border>
    <border>
      <left style="thin">
        <color rgb="FFFFC000"/>
      </left>
      <right/>
      <top/>
      <bottom/>
      <diagonal/>
    </border>
    <border>
      <left/>
      <right style="thin">
        <color rgb="FFFFC000"/>
      </right>
      <top/>
      <bottom/>
      <diagonal/>
    </border>
    <border>
      <left style="thin">
        <color rgb="FFFFC000"/>
      </left>
      <right style="thin">
        <color rgb="FFFFC000"/>
      </right>
      <top/>
      <bottom/>
      <diagonal/>
    </border>
    <border>
      <left/>
      <right style="thin">
        <color rgb="FFFFC000"/>
      </right>
      <top/>
      <bottom style="medium">
        <color theme="4" tint="0.79998168889431442"/>
      </bottom>
      <diagonal/>
    </border>
    <border>
      <left style="thin">
        <color rgb="FFFFC000"/>
      </left>
      <right style="thin">
        <color rgb="FFFFC000"/>
      </right>
      <top/>
      <bottom style="medium">
        <color theme="4" tint="0.79998168889431442"/>
      </bottom>
      <diagonal/>
    </border>
    <border>
      <left style="thin">
        <color rgb="FFFFC000"/>
      </left>
      <right/>
      <top/>
      <bottom style="medium">
        <color theme="4" tint="0.79998168889431442"/>
      </bottom>
      <diagonal/>
    </border>
    <border>
      <left/>
      <right style="thin">
        <color rgb="FFFFC000"/>
      </right>
      <top style="medium">
        <color theme="4" tint="0.79998168889431442"/>
      </top>
      <bottom style="medium">
        <color theme="4" tint="0.79998168889431442"/>
      </bottom>
      <diagonal/>
    </border>
    <border>
      <left style="thin">
        <color rgb="FFFFC000"/>
      </left>
      <right style="thin">
        <color rgb="FFFFC000"/>
      </right>
      <top style="medium">
        <color theme="4" tint="0.79998168889431442"/>
      </top>
      <bottom style="medium">
        <color theme="4" tint="0.79998168889431442"/>
      </bottom>
      <diagonal/>
    </border>
    <border>
      <left style="thin">
        <color rgb="FFFFC000"/>
      </left>
      <right/>
      <top style="medium">
        <color theme="4" tint="0.79998168889431442"/>
      </top>
      <bottom style="medium">
        <color theme="4" tint="0.79998168889431442"/>
      </bottom>
      <diagonal/>
    </border>
    <border>
      <left style="thin">
        <color rgb="FFFFC000"/>
      </left>
      <right style="thin">
        <color rgb="FFFFC000"/>
      </right>
      <top style="medium">
        <color theme="4" tint="0.79998168889431442"/>
      </top>
      <bottom/>
      <diagonal/>
    </border>
  </borders>
  <cellStyleXfs count="48">
    <xf numFmtId="0" fontId="0" fillId="0" borderId="0"/>
    <xf numFmtId="5" fontId="3" fillId="0" borderId="0" applyFont="0" applyFill="0" applyBorder="0" applyProtection="0">
      <alignment horizontal="left" vertical="center" indent="1"/>
    </xf>
    <xf numFmtId="165" fontId="3"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13" applyNumberFormat="0" applyFill="0" applyAlignment="0" applyProtection="0"/>
    <xf numFmtId="0" fontId="6" fillId="0" borderId="14" applyNumberFormat="0" applyFill="0" applyAlignment="0" applyProtection="0"/>
    <xf numFmtId="0" fontId="7" fillId="0" borderId="15"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16" applyNumberFormat="0" applyAlignment="0" applyProtection="0"/>
    <xf numFmtId="0" fontId="12" fillId="8" borderId="17" applyNumberFormat="0" applyAlignment="0" applyProtection="0"/>
    <xf numFmtId="0" fontId="13" fillId="8" borderId="16" applyNumberFormat="0" applyAlignment="0" applyProtection="0"/>
    <xf numFmtId="0" fontId="14" fillId="0" borderId="18" applyNumberFormat="0" applyFill="0" applyAlignment="0" applyProtection="0"/>
    <xf numFmtId="0" fontId="15" fillId="9" borderId="19" applyNumberFormat="0" applyAlignment="0" applyProtection="0"/>
    <xf numFmtId="0" fontId="16" fillId="0" borderId="0" applyNumberFormat="0" applyFill="0" applyBorder="0" applyAlignment="0" applyProtection="0"/>
    <xf numFmtId="0" fontId="3" fillId="10" borderId="20" applyNumberFormat="0" applyFont="0" applyAlignment="0" applyProtection="0"/>
    <xf numFmtId="0" fontId="17" fillId="0" borderId="0" applyNumberFormat="0" applyFill="0" applyBorder="0" applyAlignment="0" applyProtection="0"/>
    <xf numFmtId="0" fontId="18" fillId="0" borderId="21"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0" fillId="0" borderId="0" applyNumberFormat="0" applyFill="0" applyBorder="0" applyAlignment="0" applyProtection="0"/>
  </cellStyleXfs>
  <cellXfs count="102">
    <xf numFmtId="0" fontId="0" fillId="0" borderId="0" xfId="0"/>
    <xf numFmtId="0" fontId="20" fillId="0" borderId="0" xfId="0" applyFont="1" applyAlignment="1">
      <alignment horizontal="left"/>
    </xf>
    <xf numFmtId="0" fontId="21" fillId="0" borderId="0" xfId="0" applyFont="1"/>
    <xf numFmtId="0" fontId="20" fillId="0" borderId="0" xfId="0" applyFont="1" applyAlignment="1">
      <alignment horizontal="left" vertical="center"/>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3" fillId="0" borderId="0" xfId="0" applyFont="1" applyAlignment="1">
      <alignment horizontal="left" vertical="center" wrapText="1" indent="1"/>
    </xf>
    <xf numFmtId="0" fontId="23" fillId="2" borderId="0" xfId="0" applyFont="1" applyFill="1" applyAlignment="1">
      <alignment vertical="center" wrapText="1"/>
    </xf>
    <xf numFmtId="0" fontId="26" fillId="0" borderId="0" xfId="0" applyFont="1" applyAlignment="1">
      <alignment horizontal="left" vertical="center"/>
    </xf>
    <xf numFmtId="0" fontId="20" fillId="0" borderId="7" xfId="0" applyFont="1" applyBorder="1" applyAlignment="1">
      <alignment horizontal="left" vertical="center"/>
    </xf>
    <xf numFmtId="5" fontId="24" fillId="3" borderId="22" xfId="1" applyFont="1" applyFill="1" applyBorder="1">
      <alignment horizontal="left" vertical="center" indent="1"/>
    </xf>
    <xf numFmtId="5" fontId="24" fillId="3" borderId="29" xfId="1" applyFont="1" applyFill="1" applyBorder="1">
      <alignment horizontal="left" vertical="center" indent="1"/>
    </xf>
    <xf numFmtId="5" fontId="24" fillId="3" borderId="32" xfId="1" applyFont="1" applyFill="1" applyBorder="1">
      <alignment horizontal="left" vertical="center" indent="1"/>
    </xf>
    <xf numFmtId="0" fontId="23" fillId="2" borderId="0" xfId="0" applyFont="1" applyFill="1" applyBorder="1" applyAlignment="1">
      <alignment vertical="center" wrapText="1"/>
    </xf>
    <xf numFmtId="0" fontId="25" fillId="0" borderId="0" xfId="0" applyFont="1" applyBorder="1" applyAlignment="1">
      <alignment horizontal="left" vertical="center" wrapText="1"/>
    </xf>
    <xf numFmtId="0" fontId="21" fillId="0" borderId="0" xfId="0" applyFont="1" applyBorder="1"/>
    <xf numFmtId="0" fontId="22" fillId="0" borderId="36" xfId="0" applyFont="1" applyBorder="1" applyAlignment="1">
      <alignment horizontal="left" vertical="center" indent="1" shrinkToFit="1"/>
    </xf>
    <xf numFmtId="166" fontId="22" fillId="0" borderId="37" xfId="0" applyNumberFormat="1" applyFont="1" applyBorder="1" applyAlignment="1">
      <alignment horizontal="right" vertical="center" indent="1"/>
    </xf>
    <xf numFmtId="166" fontId="22" fillId="0" borderId="38" xfId="0" applyNumberFormat="1" applyFont="1" applyBorder="1" applyAlignment="1">
      <alignment horizontal="right" vertical="center" indent="1"/>
    </xf>
    <xf numFmtId="0" fontId="26" fillId="0" borderId="45" xfId="0" applyFont="1" applyBorder="1" applyAlignment="1">
      <alignment horizontal="left" vertical="center" indent="1" shrinkToFit="1"/>
    </xf>
    <xf numFmtId="166" fontId="26" fillId="0" borderId="46" xfId="0" applyNumberFormat="1" applyFont="1" applyBorder="1" applyAlignment="1">
      <alignment horizontal="right" vertical="center" indent="1"/>
    </xf>
    <xf numFmtId="166" fontId="26" fillId="0" borderId="47" xfId="0" applyNumberFormat="1" applyFont="1" applyBorder="1" applyAlignment="1">
      <alignment horizontal="right" vertical="center" indent="1"/>
    </xf>
    <xf numFmtId="0" fontId="26" fillId="0" borderId="43" xfId="0" applyFont="1" applyBorder="1" applyAlignment="1">
      <alignment horizontal="left" vertical="center" indent="1" shrinkToFit="1"/>
    </xf>
    <xf numFmtId="166" fontId="26" fillId="0" borderId="49" xfId="0" applyNumberFormat="1" applyFont="1" applyBorder="1" applyAlignment="1">
      <alignment horizontal="right" vertical="center" indent="1"/>
    </xf>
    <xf numFmtId="166" fontId="26" fillId="0" borderId="50" xfId="0" applyNumberFormat="1" applyFont="1" applyBorder="1" applyAlignment="1">
      <alignment horizontal="right" vertical="center" indent="1"/>
    </xf>
    <xf numFmtId="0" fontId="26" fillId="0" borderId="48" xfId="0" applyFont="1" applyBorder="1" applyAlignment="1">
      <alignment horizontal="left" vertical="center" indent="1" shrinkToFit="1"/>
    </xf>
    <xf numFmtId="166" fontId="26" fillId="0" borderId="44" xfId="0" applyNumberFormat="1" applyFont="1" applyBorder="1" applyAlignment="1">
      <alignment horizontal="right" vertical="center" indent="1"/>
    </xf>
    <xf numFmtId="166" fontId="26" fillId="0" borderId="51" xfId="0" applyNumberFormat="1" applyFont="1" applyBorder="1" applyAlignment="1">
      <alignment horizontal="right" vertical="center" indent="1"/>
    </xf>
    <xf numFmtId="166" fontId="26" fillId="0" borderId="42" xfId="0" applyNumberFormat="1" applyFont="1" applyBorder="1" applyAlignment="1">
      <alignment horizontal="right" vertical="center" indent="1"/>
    </xf>
    <xf numFmtId="0" fontId="26" fillId="0" borderId="36" xfId="0" applyFont="1" applyBorder="1" applyAlignment="1">
      <alignment horizontal="left" vertical="center" indent="1" shrinkToFit="1"/>
    </xf>
    <xf numFmtId="166" fontId="26" fillId="0" borderId="37" xfId="0" applyNumberFormat="1" applyFont="1" applyBorder="1" applyAlignment="1">
      <alignment horizontal="right" vertical="center" indent="1"/>
    </xf>
    <xf numFmtId="166" fontId="26" fillId="0" borderId="38" xfId="0" applyNumberFormat="1" applyFont="1" applyBorder="1" applyAlignment="1">
      <alignment horizontal="right" vertical="center" indent="1"/>
    </xf>
    <xf numFmtId="0" fontId="26" fillId="0" borderId="0" xfId="0" applyFont="1" applyBorder="1" applyAlignment="1">
      <alignment horizontal="left" vertical="center"/>
    </xf>
    <xf numFmtId="0" fontId="27" fillId="36" borderId="0" xfId="0" applyFont="1" applyFill="1" applyAlignment="1">
      <alignment vertical="center"/>
    </xf>
    <xf numFmtId="0" fontId="21" fillId="36" borderId="0" xfId="0" applyFont="1" applyFill="1"/>
    <xf numFmtId="0" fontId="28" fillId="35" borderId="2" xfId="0" applyFont="1" applyFill="1" applyBorder="1" applyAlignment="1">
      <alignment horizontal="left" vertical="center" indent="1"/>
    </xf>
    <xf numFmtId="0" fontId="28" fillId="35" borderId="8" xfId="0" applyFont="1" applyFill="1" applyBorder="1" applyAlignment="1">
      <alignment horizontal="left" vertical="center" indent="1"/>
    </xf>
    <xf numFmtId="0" fontId="28" fillId="35" borderId="9" xfId="0" applyFont="1" applyFill="1" applyBorder="1" applyAlignment="1">
      <alignment horizontal="left" vertical="center" indent="1"/>
    </xf>
    <xf numFmtId="0" fontId="28" fillId="35" borderId="12" xfId="0" applyFont="1" applyFill="1" applyBorder="1" applyAlignment="1">
      <alignment horizontal="left" vertical="center" indent="1"/>
    </xf>
    <xf numFmtId="5" fontId="0" fillId="37" borderId="3" xfId="1" applyFont="1" applyFill="1" applyBorder="1">
      <alignment horizontal="left" vertical="center" indent="1"/>
    </xf>
    <xf numFmtId="5" fontId="0" fillId="37" borderId="0" xfId="1" applyFont="1" applyFill="1">
      <alignment horizontal="left" vertical="center" indent="1"/>
    </xf>
    <xf numFmtId="0" fontId="29" fillId="35" borderId="33" xfId="0" applyFont="1" applyFill="1" applyBorder="1" applyAlignment="1">
      <alignment horizontal="left" vertical="center" indent="1"/>
    </xf>
    <xf numFmtId="0" fontId="29" fillId="35" borderId="34" xfId="0" applyFont="1" applyFill="1" applyBorder="1" applyAlignment="1">
      <alignment horizontal="center" vertical="center"/>
    </xf>
    <xf numFmtId="0" fontId="29" fillId="35" borderId="35" xfId="0" applyFont="1" applyFill="1" applyBorder="1" applyAlignment="1">
      <alignment horizontal="center" vertical="center"/>
    </xf>
    <xf numFmtId="0" fontId="26" fillId="37" borderId="43" xfId="0" applyFont="1" applyFill="1" applyBorder="1" applyAlignment="1">
      <alignment horizontal="left" vertical="center" indent="1"/>
    </xf>
    <xf numFmtId="0" fontId="26" fillId="37" borderId="44" xfId="0" applyFont="1" applyFill="1" applyBorder="1" applyAlignment="1">
      <alignment horizontal="center" vertical="center"/>
    </xf>
    <xf numFmtId="0" fontId="26" fillId="37" borderId="42" xfId="0" applyFont="1" applyFill="1" applyBorder="1" applyAlignment="1">
      <alignment horizontal="center" vertical="center"/>
    </xf>
    <xf numFmtId="166" fontId="26" fillId="37" borderId="44" xfId="0" applyNumberFormat="1" applyFont="1" applyFill="1" applyBorder="1" applyAlignment="1">
      <alignment horizontal="right" vertical="center" indent="1"/>
    </xf>
    <xf numFmtId="166" fontId="26" fillId="37" borderId="42" xfId="0" applyNumberFormat="1" applyFont="1" applyFill="1" applyBorder="1" applyAlignment="1">
      <alignment horizontal="right" vertical="center" indent="1"/>
    </xf>
    <xf numFmtId="0" fontId="26" fillId="38" borderId="48" xfId="0" applyFont="1" applyFill="1" applyBorder="1" applyAlignment="1">
      <alignment horizontal="left" vertical="center" indent="1" shrinkToFit="1"/>
    </xf>
    <xf numFmtId="166" fontId="26" fillId="38" borderId="44" xfId="0" applyNumberFormat="1" applyFont="1" applyFill="1" applyBorder="1" applyAlignment="1">
      <alignment horizontal="right" vertical="center" indent="1"/>
    </xf>
    <xf numFmtId="166" fontId="26" fillId="38" borderId="42" xfId="0" applyNumberFormat="1" applyFont="1" applyFill="1" applyBorder="1" applyAlignment="1">
      <alignment horizontal="right" vertical="center" indent="1"/>
    </xf>
    <xf numFmtId="166" fontId="26" fillId="38" borderId="46" xfId="0" applyNumberFormat="1" applyFont="1" applyFill="1" applyBorder="1" applyAlignment="1">
      <alignment horizontal="right" vertical="center" indent="1"/>
    </xf>
    <xf numFmtId="166" fontId="26" fillId="38" borderId="47" xfId="0" applyNumberFormat="1" applyFont="1" applyFill="1" applyBorder="1" applyAlignment="1">
      <alignment horizontal="right" vertical="center" indent="1"/>
    </xf>
    <xf numFmtId="0" fontId="26" fillId="38" borderId="45" xfId="0" applyFont="1" applyFill="1" applyBorder="1" applyAlignment="1">
      <alignment horizontal="left" vertical="center" indent="1" shrinkToFit="1"/>
    </xf>
    <xf numFmtId="0" fontId="22" fillId="38" borderId="36" xfId="0" applyFont="1" applyFill="1" applyBorder="1" applyAlignment="1">
      <alignment horizontal="left" vertical="center" indent="1" shrinkToFit="1"/>
    </xf>
    <xf numFmtId="166" fontId="22" fillId="38" borderId="37" xfId="0" applyNumberFormat="1" applyFont="1" applyFill="1" applyBorder="1" applyAlignment="1">
      <alignment horizontal="right" vertical="center" indent="1"/>
    </xf>
    <xf numFmtId="166" fontId="22" fillId="38" borderId="38" xfId="0" applyNumberFormat="1" applyFont="1" applyFill="1" applyBorder="1" applyAlignment="1">
      <alignment horizontal="right" vertical="center" indent="1"/>
    </xf>
    <xf numFmtId="0" fontId="29" fillId="35" borderId="39" xfId="0" applyFont="1" applyFill="1" applyBorder="1" applyAlignment="1">
      <alignment horizontal="left" vertical="center" indent="1"/>
    </xf>
    <xf numFmtId="166" fontId="29" fillId="35" borderId="40" xfId="0" applyNumberFormat="1" applyFont="1" applyFill="1" applyBorder="1" applyAlignment="1">
      <alignment horizontal="right" vertical="center" indent="1"/>
    </xf>
    <xf numFmtId="166" fontId="29" fillId="35" borderId="41" xfId="0" applyNumberFormat="1" applyFont="1" applyFill="1" applyBorder="1" applyAlignment="1">
      <alignment horizontal="right" vertical="center" indent="1"/>
    </xf>
    <xf numFmtId="0" fontId="26" fillId="38" borderId="36" xfId="0" applyFont="1" applyFill="1" applyBorder="1" applyAlignment="1">
      <alignment horizontal="left" vertical="center" indent="1" shrinkToFit="1"/>
    </xf>
    <xf numFmtId="166" fontId="26" fillId="38" borderId="37" xfId="0" applyNumberFormat="1" applyFont="1" applyFill="1" applyBorder="1" applyAlignment="1">
      <alignment horizontal="right" vertical="center" indent="1"/>
    </xf>
    <xf numFmtId="166" fontId="26" fillId="38" borderId="38" xfId="0" applyNumberFormat="1" applyFont="1" applyFill="1" applyBorder="1" applyAlignment="1">
      <alignment horizontal="right" vertical="center" indent="1"/>
    </xf>
    <xf numFmtId="0" fontId="26" fillId="37" borderId="33" xfId="0" applyFont="1" applyFill="1" applyBorder="1" applyAlignment="1">
      <alignment horizontal="left" vertical="center" indent="1"/>
    </xf>
    <xf numFmtId="0" fontId="26" fillId="37" borderId="34" xfId="0" applyFont="1" applyFill="1" applyBorder="1" applyAlignment="1">
      <alignment horizontal="center" vertical="center"/>
    </xf>
    <xf numFmtId="0" fontId="26" fillId="37" borderId="35" xfId="0" applyFont="1" applyFill="1" applyBorder="1" applyAlignment="1">
      <alignment horizontal="center" vertical="center"/>
    </xf>
    <xf numFmtId="0" fontId="26" fillId="37" borderId="39" xfId="0" applyFont="1" applyFill="1" applyBorder="1" applyAlignment="1">
      <alignment horizontal="left" vertical="center" indent="1"/>
    </xf>
    <xf numFmtId="166" fontId="26" fillId="37" borderId="40" xfId="0" applyNumberFormat="1" applyFont="1" applyFill="1" applyBorder="1" applyAlignment="1">
      <alignment horizontal="right" vertical="center" indent="1"/>
    </xf>
    <xf numFmtId="166" fontId="26" fillId="37" borderId="41" xfId="0" applyNumberFormat="1" applyFont="1" applyFill="1" applyBorder="1" applyAlignment="1">
      <alignment horizontal="right" vertical="center" indent="1"/>
    </xf>
    <xf numFmtId="166" fontId="25" fillId="37" borderId="40" xfId="0" applyNumberFormat="1" applyFont="1" applyFill="1" applyBorder="1" applyAlignment="1">
      <alignment horizontal="right" vertical="center" indent="1"/>
    </xf>
    <xf numFmtId="5" fontId="3" fillId="37" borderId="11" xfId="1" applyFont="1" applyFill="1" applyBorder="1">
      <alignment horizontal="left" vertical="center" indent="1"/>
    </xf>
    <xf numFmtId="5" fontId="3" fillId="37" borderId="31" xfId="1" applyFont="1" applyFill="1" applyBorder="1">
      <alignment horizontal="left" vertical="center" indent="1"/>
    </xf>
    <xf numFmtId="5" fontId="0" fillId="38" borderId="25" xfId="1" applyFont="1" applyFill="1" applyBorder="1">
      <alignment horizontal="left" vertical="center" indent="1"/>
    </xf>
    <xf numFmtId="5" fontId="3" fillId="38" borderId="30" xfId="1" applyFont="1" applyFill="1" applyBorder="1">
      <alignment horizontal="left" vertical="center" indent="1"/>
    </xf>
    <xf numFmtId="5" fontId="3" fillId="38" borderId="0" xfId="1" applyFont="1" applyFill="1">
      <alignment horizontal="left" vertical="center" indent="1"/>
    </xf>
    <xf numFmtId="0" fontId="29" fillId="36" borderId="0" xfId="47" applyFont="1" applyFill="1" applyAlignment="1">
      <alignment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20" fillId="0" borderId="1" xfId="0" applyFont="1" applyBorder="1" applyAlignment="1">
      <alignment horizontal="left" vertical="center"/>
    </xf>
    <xf numFmtId="0" fontId="24" fillId="3" borderId="22" xfId="0" applyFont="1" applyFill="1" applyBorder="1" applyAlignment="1">
      <alignment horizontal="left" vertical="center" wrapText="1" indent="1"/>
    </xf>
    <xf numFmtId="0" fontId="24" fillId="3" borderId="28" xfId="0" applyFont="1" applyFill="1" applyBorder="1" applyAlignment="1">
      <alignment horizontal="left" vertical="center" wrapText="1" indent="1"/>
    </xf>
    <xf numFmtId="0" fontId="0" fillId="37" borderId="26" xfId="0" applyFont="1" applyFill="1" applyBorder="1" applyAlignment="1">
      <alignment horizontal="left" vertical="center" wrapText="1" indent="1"/>
    </xf>
    <xf numFmtId="0" fontId="0" fillId="37" borderId="27" xfId="0" applyFont="1" applyFill="1" applyBorder="1" applyAlignment="1">
      <alignment horizontal="left" vertical="center" wrapText="1" indent="1"/>
    </xf>
    <xf numFmtId="0" fontId="0" fillId="38" borderId="23" xfId="0" applyFont="1" applyFill="1" applyBorder="1" applyAlignment="1">
      <alignment horizontal="left" vertical="center" wrapText="1" indent="1"/>
    </xf>
    <xf numFmtId="0" fontId="0" fillId="38" borderId="24" xfId="0" applyFont="1" applyFill="1" applyBorder="1" applyAlignment="1">
      <alignment horizontal="left" vertical="center" wrapText="1" indent="1"/>
    </xf>
    <xf numFmtId="0" fontId="28" fillId="35" borderId="5" xfId="0" applyFont="1" applyFill="1" applyBorder="1" applyAlignment="1">
      <alignment horizontal="left" vertical="center" indent="1"/>
    </xf>
    <xf numFmtId="0" fontId="28" fillId="35" borderId="0" xfId="0" applyFont="1" applyFill="1" applyAlignment="1">
      <alignment horizontal="left" vertical="center" indent="1"/>
    </xf>
    <xf numFmtId="0" fontId="28" fillId="35" borderId="1" xfId="0" applyFont="1" applyFill="1" applyBorder="1" applyAlignment="1">
      <alignment horizontal="left" vertical="center" indent="1"/>
    </xf>
    <xf numFmtId="0" fontId="28" fillId="35" borderId="2" xfId="0" applyFont="1" applyFill="1" applyBorder="1" applyAlignment="1">
      <alignment horizontal="left" vertical="center" indent="1"/>
    </xf>
    <xf numFmtId="0" fontId="28" fillId="35" borderId="6" xfId="0" applyFont="1" applyFill="1" applyBorder="1" applyAlignment="1">
      <alignment horizontal="left" vertical="center" indent="1"/>
    </xf>
    <xf numFmtId="0" fontId="0" fillId="37" borderId="3" xfId="0" applyFont="1" applyFill="1" applyBorder="1" applyAlignment="1">
      <alignment horizontal="left" vertical="center" wrapText="1" indent="1"/>
    </xf>
    <xf numFmtId="0" fontId="0" fillId="37" borderId="4" xfId="0" applyFont="1" applyFill="1" applyBorder="1" applyAlignment="1">
      <alignment horizontal="left" vertical="center" wrapText="1" indent="1"/>
    </xf>
    <xf numFmtId="0" fontId="24" fillId="3" borderId="22" xfId="0" applyFont="1" applyFill="1" applyBorder="1" applyAlignment="1">
      <alignment horizontal="right" vertical="center" indent="1" shrinkToFit="1"/>
    </xf>
    <xf numFmtId="0" fontId="24" fillId="3" borderId="28" xfId="0" applyFont="1" applyFill="1" applyBorder="1" applyAlignment="1">
      <alignment horizontal="right" vertical="center" indent="1" shrinkToFit="1"/>
    </xf>
    <xf numFmtId="0" fontId="0" fillId="37" borderId="3" xfId="0" applyFont="1" applyFill="1" applyBorder="1" applyAlignment="1">
      <alignment horizontal="left" vertical="center" indent="1"/>
    </xf>
    <xf numFmtId="0" fontId="0" fillId="37" borderId="4" xfId="0" applyFont="1" applyFill="1" applyBorder="1" applyAlignment="1">
      <alignment horizontal="left" vertical="center" indent="1"/>
    </xf>
    <xf numFmtId="0" fontId="0" fillId="38" borderId="0" xfId="0" applyFont="1" applyFill="1" applyAlignment="1">
      <alignment horizontal="left" vertical="center" indent="1"/>
    </xf>
    <xf numFmtId="0" fontId="0" fillId="38" borderId="10" xfId="0" applyFont="1" applyFill="1" applyBorder="1" applyAlignment="1">
      <alignment horizontal="left" vertical="center" indent="1"/>
    </xf>
    <xf numFmtId="0" fontId="0" fillId="37" borderId="26" xfId="0" applyFont="1" applyFill="1" applyBorder="1" applyAlignment="1">
      <alignment horizontal="left" vertical="center" indent="1"/>
    </xf>
    <xf numFmtId="0" fontId="0" fillId="37" borderId="27" xfId="0" applyFont="1" applyFill="1" applyBorder="1" applyAlignment="1">
      <alignment horizontal="left" vertical="center" indent="1"/>
    </xf>
    <xf numFmtId="0" fontId="27" fillId="37" borderId="0" xfId="0" applyFont="1" applyFill="1" applyAlignment="1">
      <alignment horizontal="center" vertical="center"/>
    </xf>
  </cellXfs>
  <cellStyles count="48">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5" builtinId="21" customBuiltin="1"/>
    <cellStyle name="Berechnung" xfId="16" builtinId="22" customBuiltin="1"/>
    <cellStyle name="Dezimal [0]" xfId="3" builtinId="6" customBuiltin="1"/>
    <cellStyle name="Eingabe" xfId="14" builtinId="20" customBuiltin="1"/>
    <cellStyle name="Ergebnis" xfId="22" builtinId="25" customBuiltin="1"/>
    <cellStyle name="Erklärender Text" xfId="21" builtinId="53" customBuiltin="1"/>
    <cellStyle name="Gut" xfId="11" builtinId="26" customBuiltin="1"/>
    <cellStyle name="Komma" xfId="2" builtinId="3" customBuiltin="1"/>
    <cellStyle name="Link" xfId="47" builtinId="8"/>
    <cellStyle name="Neutral" xfId="13" builtinId="28" customBuiltin="1"/>
    <cellStyle name="Notiz" xfId="20" builtinId="10" customBuiltin="1"/>
    <cellStyle name="Prozent" xfId="5" builtinId="5" customBuiltin="1"/>
    <cellStyle name="Schlecht" xfId="12" builtinId="27" customBuiltin="1"/>
    <cellStyle name="Standard" xfId="0" builtinId="0" customBuiltin="1"/>
    <cellStyle name="Überschrift" xfId="6" builtinId="15" customBuiltin="1"/>
    <cellStyle name="Überschrift 1" xfId="7" builtinId="16" customBuiltin="1"/>
    <cellStyle name="Überschrift 2" xfId="8" builtinId="17" customBuiltin="1"/>
    <cellStyle name="Überschrift 3" xfId="9" builtinId="18" customBuiltin="1"/>
    <cellStyle name="Überschrift 4" xfId="10" builtinId="19" customBuiltin="1"/>
    <cellStyle name="Verknüpfte Zelle" xfId="17" builtinId="24" customBuiltin="1"/>
    <cellStyle name="Währung" xfId="1" builtinId="4" customBuiltin="1"/>
    <cellStyle name="Währung [0]" xfId="4" builtinId="7" customBuiltin="1"/>
    <cellStyle name="Warnender Text" xfId="19" builtinId="11" customBuiltin="1"/>
    <cellStyle name="Zelle überprüfen" xfId="18" builtinId="23" customBuiltin="1"/>
  </cellStyles>
  <dxfs count="172">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top style="thin">
          <color rgb="FFFFC000"/>
        </top>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style="thin">
          <color rgb="FFFFC000"/>
        </top>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style="thin">
          <color rgb="FFFFC000"/>
        </top>
        <bottom/>
      </border>
    </dxf>
    <dxf>
      <font>
        <b val="0"/>
        <i val="0"/>
        <strike val="0"/>
        <condense val="0"/>
        <extend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wrapText="0" indent="1" justifyLastLine="0" shrinkToFit="0" readingOrder="0"/>
      <border diagonalUp="0" diagonalDown="0" outline="0">
        <left/>
        <right style="thin">
          <color rgb="FFFFC000"/>
        </right>
        <top style="thin">
          <color rgb="FFFFC000"/>
        </top>
        <bottom/>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border diagonalUp="0" diagonalDown="0">
        <left style="thin">
          <color rgb="FFFFC000"/>
        </left>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border diagonalUp="0" diagonalDown="0">
        <left/>
        <right style="thin">
          <color rgb="FFFFC000"/>
        </right>
        <top style="thin">
          <color rgb="FFFFC000"/>
        </top>
        <bottom style="thin">
          <color rgb="FFFFC000"/>
        </bottom>
        <vertical style="thin">
          <color rgb="FFFFC000"/>
        </vertical>
        <horizontal style="thin">
          <color rgb="FFFFC000"/>
        </horizontal>
      </border>
    </dxf>
    <dxf>
      <border>
        <top style="thin">
          <color rgb="FFFFC000"/>
        </top>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style="thin">
          <color rgb="FFFFC000"/>
        </left>
        <right style="thin">
          <color rgb="FFFFC000"/>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alignment horizontal="left" vertical="center" textRotation="0" wrapText="0" relativeIndent="1" justifyLastLine="0" shrinkToFit="1" readingOrder="0"/>
      <border diagonalUp="0" diagonalDown="0">
        <left/>
        <right style="thin">
          <color rgb="FFFFC000"/>
        </right>
        <top style="thin">
          <color rgb="FFFFC000"/>
        </top>
        <bottom style="thin">
          <color rgb="FFFFC000"/>
        </bottom>
        <vertical style="thin">
          <color rgb="FFFFC000"/>
        </vertical>
        <horizontal style="thin">
          <color rgb="FFFFC000"/>
        </horizontal>
      </border>
    </dxf>
    <dxf>
      <border>
        <top style="thin">
          <color rgb="FFFFC000"/>
        </top>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right/>
        <top style="thin">
          <color rgb="FFFFC000"/>
        </top>
        <bottom style="thin">
          <color rgb="FFFFC000"/>
        </bottom>
      </border>
    </dxf>
    <dxf>
      <font>
        <strike val="0"/>
        <outline val="0"/>
        <shadow val="0"/>
        <u val="none"/>
        <vertAlign val="baseline"/>
        <sz val="10"/>
        <color auto="1"/>
        <name val="Microsoft Sans Serif"/>
        <family val="2"/>
        <scheme val="minor"/>
      </font>
      <alignment horizontal="left" vertical="center" textRotation="0" indent="0" justifyLastLine="0" readingOrder="0"/>
    </dxf>
    <dxf>
      <border>
        <bottom style="thin">
          <color rgb="FFFFC000"/>
        </bottom>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8" formatCode="\$#,##0.0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8" formatCode="\$#,##0.0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0" formatCode="General"/>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rgb="FFFFC000"/>
        </right>
        <top style="thin">
          <color rgb="FFFFC000"/>
        </top>
        <bottom style="thin">
          <color rgb="FFFFC000"/>
        </bottom>
        <vertical style="thin">
          <color rgb="FFFFC000"/>
        </vertical>
        <horizontal style="thin">
          <color rgb="FFFFC000"/>
        </horizontal>
      </border>
    </dxf>
    <dxf>
      <border>
        <top style="thin">
          <color rgb="FFFFC000"/>
        </top>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style="thin">
          <color rgb="FFFFC000"/>
        </left>
        <right style="thin">
          <color rgb="FFFFC000"/>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top style="thin">
          <color rgb="FFFFC000"/>
        </top>
        <bottom style="thin">
          <color rgb="FFFFC000"/>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style="thin">
          <color rgb="FFFFC000"/>
        </right>
        <top style="thin">
          <color rgb="FFFFC000"/>
        </top>
        <bottom style="thin">
          <color rgb="FFFFC000"/>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style="thin">
          <color rgb="FFFFC000"/>
        </right>
        <top style="thin">
          <color rgb="FFFFC000"/>
        </top>
        <bottom style="thin">
          <color rgb="FFFFC000"/>
        </bottom>
      </border>
    </dxf>
    <dxf>
      <font>
        <b val="0"/>
        <i val="0"/>
        <strike val="0"/>
        <condense val="0"/>
        <extend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wrapText="0" relativeIndent="1" justifyLastLine="0" shrinkToFit="1" readingOrder="0"/>
      <border diagonalUp="0" diagonalDown="0" outline="0">
        <left/>
        <right style="thin">
          <color rgb="FFFFC000"/>
        </right>
        <top style="thin">
          <color rgb="FFFFC000"/>
        </top>
        <bottom style="thin">
          <color rgb="FFFFC000"/>
        </bottom>
      </border>
    </dxf>
    <dxf>
      <border>
        <top style="thin">
          <color rgb="FFFFC000"/>
        </top>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style="thin">
          <color rgb="FFFFC000"/>
        </left>
        <right style="thin">
          <color rgb="FFFFC000"/>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top/>
        <bottom/>
        <vertical style="thin">
          <color rgb="FFFFC000"/>
        </vertic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bottom/>
        <vertical style="thin">
          <color rgb="FFFFC000"/>
        </vertic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bottom/>
        <vertical style="thin">
          <color rgb="FFFFC000"/>
        </vertical>
      </border>
    </dxf>
    <dxf>
      <font>
        <b val="0"/>
        <i val="0"/>
        <strike val="0"/>
        <condense val="0"/>
        <extend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rgb="FFFFC000"/>
        </right>
        <top/>
        <bottom/>
        <vertical style="thin">
          <color rgb="FFFFC000"/>
        </vertical>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border>
    </dxf>
    <dxf>
      <border diagonalUp="0" diagonalDown="0">
        <left/>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top style="thin">
          <color rgb="FFFFC000"/>
        </top>
        <bottom style="thin">
          <color rgb="FFFFC000"/>
        </bottom>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style="thin">
          <color rgb="FFFFC000"/>
        </right>
        <top style="thin">
          <color rgb="FFFFC000"/>
        </top>
        <bottom style="thin">
          <color rgb="FFFFC000"/>
        </bottom>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style="thin">
          <color rgb="FFFFC000"/>
        </right>
        <top style="thin">
          <color rgb="FFFFC000"/>
        </top>
        <bottom style="thin">
          <color rgb="FFFFC000"/>
        </bottom>
      </border>
    </dxf>
    <dxf>
      <font>
        <b val="0"/>
        <i val="0"/>
        <strike val="0"/>
        <condense val="0"/>
        <extend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wrapText="0" relativeIndent="1" justifyLastLine="0" shrinkToFit="1" readingOrder="0"/>
      <border diagonalUp="0" diagonalDown="0" outline="0">
        <left/>
        <right style="thin">
          <color rgb="FFFFC000"/>
        </right>
        <top style="thin">
          <color rgb="FFFFC000"/>
        </top>
        <bottom style="thin">
          <color rgb="FFFFC000"/>
        </bottom>
      </border>
    </dxf>
    <dxf>
      <border>
        <top style="thin">
          <color rgb="FFFFC000"/>
        </top>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style="thin">
          <color rgb="FFFFC000"/>
        </left>
        <right style="thin">
          <color rgb="FFFFC000"/>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rgb="FFFFC000"/>
        </right>
        <top style="thin">
          <color rgb="FFFFC000"/>
        </top>
        <bottom style="thin">
          <color rgb="FFFFC000"/>
        </bottom>
        <vertical style="thin">
          <color rgb="FFFFC000"/>
        </vertical>
        <horizontal style="thin">
          <color rgb="FFFFC000"/>
        </horizontal>
      </border>
    </dxf>
    <dxf>
      <border>
        <top style="thin">
          <color rgb="FFFFC000"/>
        </top>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numFmt numFmtId="166" formatCode="#,##0\ &quot;€&quot;"/>
      <fill>
        <patternFill patternType="solid">
          <fgColor indexed="64"/>
          <bgColor rgb="FFFFAD2E"/>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rgb="FFFFC000"/>
        </right>
        <top style="thin">
          <color rgb="FFFFC000"/>
        </top>
        <bottom style="thin">
          <color rgb="FFFFC000"/>
        </bottom>
        <vertical style="thin">
          <color rgb="FFFFC000"/>
        </vertical>
        <horizontal style="thin">
          <color rgb="FFFFC000"/>
        </horizontal>
      </border>
    </dxf>
    <dxf>
      <border>
        <top style="thin">
          <color rgb="FFFFC000"/>
        </top>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style="thin">
          <color rgb="FFFFC000"/>
        </left>
        <right style="thin">
          <color rgb="FFFFC000"/>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auto="1"/>
        <name val="Microsoft Sans Serif"/>
        <family val="2"/>
        <scheme val="minor"/>
      </font>
      <fill>
        <patternFill patternType="solid">
          <fgColor indexed="64"/>
          <bgColor rgb="FFFFAD2E"/>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rgb="FFFFC000"/>
        </right>
        <top style="thin">
          <color rgb="FFFFC000"/>
        </top>
        <bottom style="thin">
          <color rgb="FFFFC000"/>
        </bottom>
        <vertical style="thin">
          <color rgb="FFFFC000"/>
        </vertical>
        <horizontal style="thin">
          <color rgb="FFFFC000"/>
        </horizontal>
      </border>
    </dxf>
    <dxf>
      <border>
        <top style="thin">
          <color rgb="FFFFC000"/>
        </top>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top style="thin">
          <color rgb="FFFFC000"/>
        </top>
        <bottom style="thin">
          <color rgb="FFFFC000"/>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style="thin">
          <color rgb="FFFFC000"/>
        </right>
        <top style="thin">
          <color rgb="FFFFC000"/>
        </top>
        <bottom style="thin">
          <color rgb="FFFFC000"/>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outline="0">
        <left style="thin">
          <color rgb="FFFFC000"/>
        </left>
        <right style="thin">
          <color rgb="FFFFC000"/>
        </right>
        <top style="thin">
          <color rgb="FFFFC000"/>
        </top>
        <bottom style="thin">
          <color rgb="FFFFC000"/>
        </bottom>
      </border>
    </dxf>
    <dxf>
      <font>
        <b val="0"/>
        <i val="0"/>
        <strike val="0"/>
        <condense val="0"/>
        <extend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border diagonalUp="0" diagonalDown="0" outline="0">
        <left/>
        <right style="thin">
          <color rgb="FFFFC000"/>
        </right>
        <top style="thin">
          <color rgb="FFFFC000"/>
        </top>
        <bottom style="thin">
          <color rgb="FFFFC000"/>
        </bottom>
      </border>
    </dxf>
    <dxf>
      <border>
        <top style="thin">
          <color rgb="FFFFC000"/>
        </top>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style="thin">
          <color rgb="FFFFC000"/>
        </left>
        <right style="thin">
          <color rgb="FFFFC000"/>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numFmt numFmtId="166" formatCode="#,##0\ &quot;€&quot;"/>
      <fill>
        <patternFill patternType="solid">
          <fgColor indexed="64"/>
          <bgColor theme="1" tint="0.14999847407452621"/>
        </patternFill>
      </fill>
      <alignment horizontal="right" vertical="center" textRotation="0" wrapText="0" indent="1" justifyLastLine="0" shrinkToFit="0" readingOrder="0"/>
      <border diagonalUp="0" diagonalDown="0" outline="0">
        <left style="thin">
          <color rgb="FFFFC000"/>
        </left>
        <right style="thin">
          <color rgb="FFFFC000"/>
        </right>
        <top/>
        <bottom/>
      </border>
    </dxf>
    <dxf>
      <font>
        <strike val="0"/>
        <outline val="0"/>
        <shadow val="0"/>
        <u val="none"/>
        <vertAlign val="baseline"/>
        <sz val="10"/>
        <color auto="1"/>
        <name val="Microsoft Sans Serif"/>
        <family val="2"/>
        <scheme val="minor"/>
      </font>
      <numFmt numFmtId="167" formatCode="&quot;$&quot;#,##0"/>
      <fill>
        <patternFill patternType="none">
          <fgColor indexed="64"/>
          <bgColor indexed="65"/>
        </patternFill>
      </fill>
      <alignment horizontal="right" vertical="center" textRotation="0" wrapText="0" 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i val="0"/>
        <strike val="0"/>
        <condense val="0"/>
        <extend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wrapText="0" indent="1" justifyLastLine="0" shrinkToFit="0" readingOrder="0"/>
      <border diagonalUp="0" diagonalDown="0" outline="0">
        <left/>
        <right style="thin">
          <color rgb="FFFFC000"/>
        </right>
        <top/>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wrapText="0" relativeIndent="1" justifyLastLine="0" shrinkToFit="1" readingOrder="0"/>
      <border diagonalUp="0" diagonalDown="0">
        <left/>
        <right style="thin">
          <color rgb="FFFFC000"/>
        </right>
        <top style="thin">
          <color rgb="FFFFC000"/>
        </top>
        <bottom style="thin">
          <color rgb="FFFFC000"/>
        </bottom>
        <vertical style="thin">
          <color rgb="FFFFC000"/>
        </vertical>
        <horizontal style="thin">
          <color rgb="FFFFC000"/>
        </horizontal>
      </border>
    </dxf>
    <dxf>
      <border>
        <top style="thin">
          <color rgb="FFFFC000"/>
        </top>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style="medium">
          <color theme="3"/>
        </left>
        <right/>
        <top style="thin">
          <color rgb="FFFFC000"/>
        </top>
        <bottom style="thin">
          <color rgb="FFFFC000"/>
        </bottom>
      </border>
    </dxf>
    <dxf>
      <font>
        <strike val="0"/>
        <outline val="0"/>
        <shadow val="0"/>
        <u val="none"/>
        <vertAlign val="baseline"/>
        <sz val="10"/>
        <color auto="1"/>
        <name val="Microsoft Sans Serif"/>
        <family val="2"/>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font>
        <strike val="0"/>
        <outline val="0"/>
        <shadow val="0"/>
        <u val="none"/>
        <vertAlign val="baseline"/>
        <sz val="10"/>
        <color theme="3"/>
        <name val="Microsoft Sans Serif"/>
        <scheme val="minor"/>
      </font>
      <numFmt numFmtId="167" formatCode="&quot;$&quot;#,##0"/>
      <alignment horizontal="right" vertical="center" textRotation="0" wrapText="0" relativeIndent="1" justifyLastLine="0" shrinkToFit="0" readingOrder="0"/>
      <border diagonalUp="0" diagonalDown="0">
        <left style="thin">
          <color rgb="FFFFC000"/>
        </left>
        <right/>
        <top style="thin">
          <color rgb="FFFFC000"/>
        </top>
        <bottom style="thin">
          <color rgb="FFFFC000"/>
        </bottom>
        <vertical style="thin">
          <color rgb="FFFFC000"/>
        </vertical>
        <horizontal style="thin">
          <color rgb="FFFFC000"/>
        </horizontal>
      </border>
    </dxf>
    <dxf>
      <font>
        <strike val="0"/>
        <outline val="0"/>
        <shadow val="0"/>
        <u val="none"/>
        <vertAlign val="baseline"/>
        <sz val="10"/>
        <color theme="3"/>
        <name val="Microsoft Sans Serif"/>
        <scheme val="minor"/>
      </font>
      <numFmt numFmtId="167" formatCode="&quot;$&quot;#,##0"/>
      <alignment horizontal="right" vertical="center" textRotation="0" wrapText="0" relative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strike val="0"/>
        <outline val="0"/>
        <shadow val="0"/>
        <u val="none"/>
        <vertAlign val="baseline"/>
        <sz val="10"/>
        <color theme="3"/>
        <name val="Microsoft Sans Serif"/>
        <scheme val="minor"/>
      </font>
      <numFmt numFmtId="167" formatCode="&quot;$&quot;#,##0"/>
      <alignment horizontal="right" vertical="center" textRotation="0" wrapText="0" relativeIndent="1" justifyLastLine="0" shrinkToFit="0" readingOrder="0"/>
      <border diagonalUp="0" diagonalDown="0">
        <left style="thin">
          <color rgb="FFFFC000"/>
        </left>
        <right style="thin">
          <color rgb="FFFFC000"/>
        </right>
        <top style="thin">
          <color rgb="FFFFC000"/>
        </top>
        <bottom style="thin">
          <color rgb="FFFFC000"/>
        </bottom>
        <vertical style="thin">
          <color rgb="FFFFC000"/>
        </vertical>
        <horizontal style="thin">
          <color rgb="FFFFC000"/>
        </horizontal>
      </border>
    </dxf>
    <dxf>
      <font>
        <b val="0"/>
        <strike val="0"/>
        <outline val="0"/>
        <shadow val="0"/>
        <u val="none"/>
        <vertAlign val="baseline"/>
        <sz val="10"/>
        <color theme="3"/>
        <name val="Microsoft Sans Serif"/>
        <scheme val="minor"/>
      </font>
      <border diagonalUp="0" diagonalDown="0">
        <left/>
        <right style="thin">
          <color rgb="FFFFC000"/>
        </right>
        <top style="thin">
          <color rgb="FFFFC000"/>
        </top>
        <bottom style="thin">
          <color rgb="FFFFC000"/>
        </bottom>
        <vertical style="thin">
          <color rgb="FFFFC000"/>
        </vertical>
        <horizontal style="thin">
          <color rgb="FFFFC000"/>
        </horizontal>
      </border>
    </dxf>
    <dxf>
      <border>
        <top style="thin">
          <color rgb="FFFFC000"/>
        </top>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border diagonalUp="0" diagonalDown="0">
        <left style="thin">
          <color rgb="FFFFC000"/>
        </left>
        <right style="thin">
          <color rgb="FFFFC000"/>
        </right>
        <top style="medium">
          <color rgb="FFFFC000"/>
        </top>
        <bottom style="medium">
          <color rgb="FFFFC000"/>
        </bottom>
      </border>
    </dxf>
    <dxf>
      <font>
        <strike val="0"/>
        <outline val="0"/>
        <shadow val="0"/>
        <u val="none"/>
        <vertAlign val="baseline"/>
        <sz val="10"/>
        <color theme="3"/>
        <name val="Microsoft Sans Serif"/>
        <scheme val="minor"/>
      </font>
      <fill>
        <patternFill patternType="none">
          <fgColor indexed="64"/>
          <bgColor indexed="65"/>
        </patternFill>
      </fill>
      <alignment horizontal="left" vertical="center" textRotation="0" indent="0" justifyLastLine="0" readingOrder="0"/>
    </dxf>
    <dxf>
      <border>
        <bottom style="thin">
          <color rgb="FFFFC000"/>
        </bottom>
      </border>
    </dxf>
    <dxf>
      <font>
        <strike val="0"/>
        <outline val="0"/>
        <shadow val="0"/>
        <u val="none"/>
        <vertAlign val="baseline"/>
        <sz val="10"/>
        <color rgb="FFFFAD2E"/>
        <name val="Microsoft Sans Serif"/>
        <family val="2"/>
        <scheme val="minor"/>
      </font>
      <fill>
        <patternFill patternType="solid">
          <fgColor indexed="64"/>
          <bgColor theme="1" tint="0.14999847407452621"/>
        </patternFill>
      </fill>
      <alignment horizontal="left" vertical="center" textRotation="0" indent="0" justifyLastLine="0" readingOrder="0"/>
      <border diagonalUp="0" diagonalDown="0" outline="0">
        <left style="thin">
          <color rgb="FFFFC000"/>
        </left>
        <right style="thin">
          <color rgb="FFFFC000"/>
        </right>
        <top/>
        <bottom/>
      </border>
    </dxf>
    <dxf>
      <font>
        <b val="0"/>
        <i val="0"/>
      </font>
    </dxf>
    <dxf>
      <font>
        <b/>
        <i val="0"/>
      </font>
    </dxf>
    <dxf>
      <font>
        <b/>
        <i val="0"/>
        <color theme="3"/>
      </font>
      <fill>
        <patternFill>
          <bgColor theme="4"/>
        </patternFill>
      </fill>
    </dxf>
    <dxf>
      <font>
        <b val="0"/>
        <i val="0"/>
      </font>
    </dxf>
    <dxf>
      <font>
        <b/>
        <i val="0"/>
      </font>
    </dxf>
    <dxf>
      <font>
        <b/>
        <i val="0"/>
      </font>
    </dxf>
  </dxfs>
  <tableStyles count="2" defaultTableStyle="TableStyleMedium9">
    <tableStyle name="Budget" pivot="0" count="3" xr9:uid="{00000000-0011-0000-FFFF-FFFF00000000}">
      <tableStyleElement type="headerRow" dxfId="171"/>
      <tableStyleElement type="totalRow" dxfId="170"/>
      <tableStyleElement type="firstColumn" dxfId="169"/>
    </tableStyle>
    <tableStyle name="Beförderung" pivot="0" count="3" xr9:uid="{00000000-0011-0000-FFFF-FFFF01000000}">
      <tableStyleElement type="headerRow" dxfId="168"/>
      <tableStyleElement type="totalRow" dxfId="167"/>
      <tableStyleElement type="firstColumn" dxfId="166"/>
    </tableStyle>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AD2E"/>
      <color rgb="FFFFE1AF"/>
      <color rgb="FFFFC971"/>
      <color rgb="FFFFEFBD"/>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234950</xdr:colOff>
      <xdr:row>0</xdr:row>
      <xdr:rowOff>0</xdr:rowOff>
    </xdr:from>
    <xdr:to>
      <xdr:col>4</xdr:col>
      <xdr:colOff>1244775</xdr:colOff>
      <xdr:row>1</xdr:row>
      <xdr:rowOff>54254</xdr:rowOff>
    </xdr:to>
    <xdr:pic>
      <xdr:nvPicPr>
        <xdr:cNvPr id="2" name="Grafik 1">
          <a:extLst>
            <a:ext uri="{FF2B5EF4-FFF2-40B4-BE49-F238E27FC236}">
              <a16:creationId xmlns:a16="http://schemas.microsoft.com/office/drawing/2014/main" id="{998CCE15-8BE5-44ED-A9EA-D66044C7B4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4900" y="0"/>
          <a:ext cx="1009825" cy="962304"/>
        </a:xfrm>
        <a:prstGeom prst="rect">
          <a:avLst/>
        </a:prstGeom>
      </xdr:spPr>
    </xdr:pic>
    <xdr:clientData/>
  </xdr:twoCellAnchor>
  <xdr:twoCellAnchor>
    <xdr:from>
      <xdr:col>4</xdr:col>
      <xdr:colOff>1231900</xdr:colOff>
      <xdr:row>0</xdr:row>
      <xdr:rowOff>387350</xdr:rowOff>
    </xdr:from>
    <xdr:to>
      <xdr:col>5</xdr:col>
      <xdr:colOff>260350</xdr:colOff>
      <xdr:row>0</xdr:row>
      <xdr:rowOff>539750</xdr:rowOff>
    </xdr:to>
    <xdr:sp macro="" textlink="">
      <xdr:nvSpPr>
        <xdr:cNvPr id="3" name="Pfeil: nach rechts 2">
          <a:extLst>
            <a:ext uri="{FF2B5EF4-FFF2-40B4-BE49-F238E27FC236}">
              <a16:creationId xmlns:a16="http://schemas.microsoft.com/office/drawing/2014/main" id="{B6F11784-B686-4538-9E0E-5762625897BA}"/>
            </a:ext>
          </a:extLst>
        </xdr:cNvPr>
        <xdr:cNvSpPr/>
      </xdr:nvSpPr>
      <xdr:spPr>
        <a:xfrm>
          <a:off x="7181850" y="387350"/>
          <a:ext cx="298450" cy="152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hnen" displayName="Wohnen" ref="B10:E21" totalsRowCount="1" headerRowDxfId="165" dataDxfId="163" totalsRowDxfId="161" headerRowBorderDxfId="164" tableBorderDxfId="162" totalsRowBorderDxfId="160">
  <autoFilter ref="B10:E20" xr:uid="{00000000-0009-0000-0100-000001000000}">
    <filterColumn colId="0" hiddenButton="1"/>
    <filterColumn colId="1" hiddenButton="1"/>
    <filterColumn colId="2" hiddenButton="1"/>
    <filterColumn colId="3" hiddenButton="1"/>
  </autoFilter>
  <tableColumns count="4">
    <tableColumn id="1" xr3:uid="{00000000-0010-0000-0000-000001000000}" name="WOHNEN" totalsRowLabel="Ergebnis" dataDxfId="159" totalsRowDxfId="3"/>
    <tableColumn id="2" xr3:uid="{00000000-0010-0000-0000-000002000000}" name="Erwartete Kosten" totalsRowFunction="sum" dataDxfId="158" totalsRowDxfId="2"/>
    <tableColumn id="3" xr3:uid="{00000000-0010-0000-0000-000003000000}" name="Tatsächliche Kosten" totalsRowFunction="sum" dataDxfId="157" totalsRowDxfId="1"/>
    <tableColumn id="4" xr3:uid="{00000000-0010-0000-0000-000004000000}" name="Differenz" totalsRowFunction="sum" dataDxfId="156" totalsRowDxfId="0">
      <calculatedColumnFormula>Wohnen[[#This Row],[Erwartete Kosten]]-Wohnen[[#This Row],[Tatsächliche Kosten]]</calculatedColumnFormula>
    </tableColumn>
  </tableColumns>
  <tableStyleInfo name="Budget" showFirstColumn="1" showLastColumn="0" showRowStripes="1" showColumnStripes="0"/>
  <extLst>
    <ext xmlns:x14="http://schemas.microsoft.com/office/spreadsheetml/2009/9/main" uri="{504A1905-F514-4f6f-8877-14C23A59335A}">
      <x14:table altTextSummary="Geben Sie die erwarteten und die tatsächlichen Wohnkosten in dieser Tabelle ein. Die Differenz wird automatisch berechnet, und die Symbole werden aktualisier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Spareinlagen_Kapitalanlagen" displayName="Spareinlagen_Kapitalanlagen" ref="G38:J42" totalsRowCount="1" headerRowDxfId="45" dataDxfId="43" totalsRowDxfId="41" headerRowBorderDxfId="44" tableBorderDxfId="42" totalsRowBorderDxfId="40">
  <autoFilter ref="G38:J41" xr:uid="{00000000-0009-0000-0100-00000A000000}">
    <filterColumn colId="0" hiddenButton="1"/>
    <filterColumn colId="1" hiddenButton="1"/>
    <filterColumn colId="2" hiddenButton="1"/>
    <filterColumn colId="3" hiddenButton="1"/>
  </autoFilter>
  <tableColumns count="4">
    <tableColumn id="1" xr3:uid="{00000000-0010-0000-0900-000001000000}" name="SPAREINLAGEN ODER KAPITALANLAGEN" totalsRowLabel="Ergebnis" dataDxfId="39" totalsRowDxfId="38"/>
    <tableColumn id="2" xr3:uid="{00000000-0010-0000-0900-000002000000}" name="Erwartete Kosten" totalsRowFunction="sum" dataDxfId="37" totalsRowDxfId="36"/>
    <tableColumn id="3" xr3:uid="{00000000-0010-0000-0900-000003000000}" name="Tatsächliche Kosten" totalsRowFunction="sum" dataDxfId="35" totalsRowDxfId="34"/>
    <tableColumn id="4" xr3:uid="{00000000-0010-0000-0900-000004000000}" name="Differenz" totalsRowFunction="sum" dataDxfId="33" totalsRowDxfId="32">
      <calculatedColumnFormula>Spareinlagen_Kapitalanlagen[[#This Row],[Erwartete Kosten]]-Spareinlagen_Kapitalanlagen[[#This Row],[Tatsächliche Kosten]]</calculatedColumnFormula>
    </tableColumn>
  </tableColumns>
  <tableStyleInfo name="Budget" showFirstColumn="1" showLastColumn="0" showRowStripes="1" showColumnStripes="0"/>
  <extLst>
    <ext xmlns:x14="http://schemas.microsoft.com/office/spreadsheetml/2009/9/main" uri="{504A1905-F514-4f6f-8877-14C23A59335A}">
      <x14:table altTextSummary="Geben Sie die erwarteten und die tatsächlichen Kosten für Spareinlagen oder Kapitalanlagen in dieser Tabelle ein. Die Differenz wird automatisch berechnet, und die Symbole werden aktualisier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Körperpflege" displayName="Körperpflege" ref="B54:E62" totalsRowCount="1" headerRowDxfId="31" dataDxfId="29" totalsRowDxfId="27" headerRowBorderDxfId="30" tableBorderDxfId="28" totalsRowBorderDxfId="26">
  <autoFilter ref="B54:E61" xr:uid="{00000000-0009-0000-0100-000007000000}">
    <filterColumn colId="0" hiddenButton="1"/>
    <filterColumn colId="1" hiddenButton="1"/>
    <filterColumn colId="2" hiddenButton="1"/>
    <filterColumn colId="3" hiddenButton="1"/>
  </autoFilter>
  <tableColumns count="4">
    <tableColumn id="1" xr3:uid="{00000000-0010-0000-0A00-000001000000}" name="KÖRPERPFLEGE" totalsRowLabel="Ergebnis" dataDxfId="25" totalsRowDxfId="24"/>
    <tableColumn id="2" xr3:uid="{00000000-0010-0000-0A00-000002000000}" name="Erwartete Kosten" totalsRowFunction="sum" dataDxfId="23" totalsRowDxfId="22"/>
    <tableColumn id="3" xr3:uid="{00000000-0010-0000-0A00-000003000000}" name="Tatsächliche Kosten" totalsRowFunction="sum" dataDxfId="21" totalsRowDxfId="20"/>
    <tableColumn id="4" xr3:uid="{00000000-0010-0000-0A00-000004000000}" name="Differenz" totalsRowFunction="sum" dataDxfId="19" totalsRowDxfId="18">
      <calculatedColumnFormula>Körperpflege[[#This Row],[Erwartete Kosten]]-Körperpflege[[#This Row],[Tatsächliche Kosten]]</calculatedColumnFormula>
    </tableColumn>
  </tableColumns>
  <tableStyleInfo name="Beförderung" showFirstColumn="1" showLastColumn="0" showRowStripes="1" showColumnStripes="0"/>
  <extLst>
    <ext xmlns:x14="http://schemas.microsoft.com/office/spreadsheetml/2009/9/main" uri="{504A1905-F514-4f6f-8877-14C23A59335A}">
      <x14:table altTextSummary="Geben Sie die erwarteten und die tatsächlichen Kosten für Körperpflege in dieser Tabelle ein. Die Differenz wird automatisch berechnet, und die Symbole werden aktualisier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Unterhaltung" displayName="Unterhaltung" ref="G10:J20" totalsRowCount="1" headerRowDxfId="17" dataDxfId="15" totalsRowDxfId="13" headerRowBorderDxfId="16" tableBorderDxfId="14" totalsRowBorderDxfId="12">
  <autoFilter ref="G10:J19" xr:uid="{00000000-0009-0000-0100-000002000000}">
    <filterColumn colId="0" hiddenButton="1"/>
    <filterColumn colId="1" hiddenButton="1"/>
    <filterColumn colId="2" hiddenButton="1"/>
    <filterColumn colId="3" hiddenButton="1"/>
  </autoFilter>
  <tableColumns count="4">
    <tableColumn id="1" xr3:uid="{00000000-0010-0000-0B00-000001000000}" name="UNTERHALTUNG" totalsRowLabel="Ergebnis" dataDxfId="11" totalsRowDxfId="10"/>
    <tableColumn id="2" xr3:uid="{00000000-0010-0000-0B00-000002000000}" name="Erwartete Kosten" totalsRowFunction="sum" dataDxfId="9" totalsRowDxfId="8"/>
    <tableColumn id="3" xr3:uid="{00000000-0010-0000-0B00-000003000000}" name="Tatsächliche Kosten" totalsRowFunction="sum" dataDxfId="7" totalsRowDxfId="6"/>
    <tableColumn id="4" xr3:uid="{00000000-0010-0000-0B00-000004000000}" name="Differenz" totalsRowFunction="sum" dataDxfId="5" totalsRowDxfId="4">
      <calculatedColumnFormula>Unterhaltung[[#This Row],[Erwartete Kosten]]-Unterhaltung[[#This Row],[Tatsächliche Kosten]]</calculatedColumnFormula>
    </tableColumn>
  </tableColumns>
  <tableStyleInfo name="Beförderung" showFirstColumn="1" showLastColumn="0" showRowStripes="1" showColumnStripes="0"/>
  <extLst>
    <ext xmlns:x14="http://schemas.microsoft.com/office/spreadsheetml/2009/9/main" uri="{504A1905-F514-4f6f-8877-14C23A59335A}">
      <x14:table altTextSummary="Geben Sie die erwarteten und die tatsächlichen Kosten für Unterhaltung in dieser Tabelle ein. Die Differenz wird automatisch berechnet, und die Symbole werden aktualisier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Versicherungen" displayName="Versicherungen" ref="B33:E38" totalsRowCount="1" headerRowDxfId="155" dataDxfId="153" totalsRowDxfId="151" headerRowBorderDxfId="154" tableBorderDxfId="152" totalsRowBorderDxfId="150">
  <autoFilter ref="B33:E37" xr:uid="{00000000-0009-0000-0100-000004000000}">
    <filterColumn colId="0" hiddenButton="1"/>
    <filterColumn colId="1" hiddenButton="1"/>
    <filterColumn colId="2" hiddenButton="1"/>
    <filterColumn colId="3" hiddenButton="1"/>
  </autoFilter>
  <tableColumns count="4">
    <tableColumn id="1" xr3:uid="{00000000-0010-0000-0100-000001000000}" name="VERSICHERUNGEN" totalsRowLabel="Ergebnis" dataDxfId="149" totalsRowDxfId="148"/>
    <tableColumn id="2" xr3:uid="{00000000-0010-0000-0100-000002000000}" name="Erwartete Kosten" totalsRowFunction="sum" dataDxfId="147" totalsRowDxfId="146"/>
    <tableColumn id="3" xr3:uid="{00000000-0010-0000-0100-000003000000}" name="Tatsächliche Kosten" totalsRowFunction="sum" dataDxfId="145" totalsRowDxfId="144"/>
    <tableColumn id="4" xr3:uid="{00000000-0010-0000-0100-000004000000}" name="Differenz" totalsRowFunction="sum" dataDxfId="143" totalsRowDxfId="142">
      <calculatedColumnFormula>Versicherungen[[#This Row],[Erwartete Kosten]]-Versicherungen[[#This Row],[Tatsächliche Kosten]]</calculatedColumnFormula>
    </tableColumn>
  </tableColumns>
  <tableStyleInfo name="Budget" showFirstColumn="1" showLastColumn="0" showRowStripes="1" showColumnStripes="0"/>
  <extLst>
    <ext xmlns:x14="http://schemas.microsoft.com/office/spreadsheetml/2009/9/main" uri="{504A1905-F514-4f6f-8877-14C23A59335A}">
      <x14:table altTextSummary="Geben Sie die erwarteten und die tatsächlichen Kosten für Versicherungen in dieser Tabelle ein. Die Differenz wird automatisch berechnet, und die Symbole werden aktualisier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Rechtskosten" displayName="Rechtskosten" ref="G50:J55" totalsRowCount="1" headerRowDxfId="141" dataDxfId="139" totalsRowDxfId="137" headerRowBorderDxfId="140" tableBorderDxfId="138" totalsRowBorderDxfId="136">
  <autoFilter ref="G50:J54" xr:uid="{00000000-0009-0000-0100-00000C000000}">
    <filterColumn colId="0" hiddenButton="1"/>
    <filterColumn colId="1" hiddenButton="1"/>
    <filterColumn colId="2" hiddenButton="1"/>
    <filterColumn colId="3" hiddenButton="1"/>
  </autoFilter>
  <tableColumns count="4">
    <tableColumn id="1" xr3:uid="{00000000-0010-0000-0200-000001000000}" name="RECHTSKOSTEN" totalsRowLabel="Ergebnis" dataDxfId="135" totalsRowDxfId="134"/>
    <tableColumn id="2" xr3:uid="{00000000-0010-0000-0200-000002000000}" name="Erwartete Kosten" totalsRowFunction="sum" dataDxfId="133" totalsRowDxfId="132"/>
    <tableColumn id="3" xr3:uid="{00000000-0010-0000-0200-000003000000}" name="Tatsächliche Kosten" totalsRowFunction="sum" dataDxfId="131" totalsRowDxfId="130"/>
    <tableColumn id="4" xr3:uid="{00000000-0010-0000-0200-000004000000}" name="Differenz" totalsRowFunction="sum" dataDxfId="129" totalsRowDxfId="128">
      <calculatedColumnFormula>Rechtskosten[[#This Row],[Erwartete Kosten]]-Rechtskosten[[#This Row],[Tatsächliche Kosten]]</calculatedColumnFormula>
    </tableColumn>
  </tableColumns>
  <tableStyleInfo name="Budget" showFirstColumn="1" showLastColumn="0" showRowStripes="1" showColumnStripes="0"/>
  <extLst>
    <ext xmlns:x14="http://schemas.microsoft.com/office/spreadsheetml/2009/9/main" uri="{504A1905-F514-4f6f-8877-14C23A59335A}">
      <x14:table altTextSummary="Geben Sie die erwarteten und die tatsächlichen Rechtskosten in dieser Tabelle ein. Die Differenz wird automatisch berechnet, und die Symbole werden aktualisier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Haustiere" displayName="Haustiere" ref="B46:E52" totalsRowCount="1" headerRowDxfId="127" dataDxfId="125" totalsRowDxfId="123" headerRowBorderDxfId="126" tableBorderDxfId="124" totalsRowBorderDxfId="122">
  <autoFilter ref="B46:E51" xr:uid="{00000000-0009-0000-0100-000006000000}">
    <filterColumn colId="0" hiddenButton="1"/>
    <filterColumn colId="1" hiddenButton="1"/>
    <filterColumn colId="2" hiddenButton="1"/>
    <filterColumn colId="3" hiddenButton="1"/>
  </autoFilter>
  <tableColumns count="4">
    <tableColumn id="1" xr3:uid="{00000000-0010-0000-0300-000001000000}" name="HAUSTIERE" totalsRowLabel="Ergebnis" dataDxfId="121" totalsRowDxfId="120"/>
    <tableColumn id="2" xr3:uid="{00000000-0010-0000-0300-000002000000}" name="Erwartete Kosten" totalsRowFunction="sum" dataDxfId="119" totalsRowDxfId="118"/>
    <tableColumn id="3" xr3:uid="{00000000-0010-0000-0300-000003000000}" name="Tatsächliche Kosten" totalsRowFunction="sum" dataDxfId="117" totalsRowDxfId="116"/>
    <tableColumn id="4" xr3:uid="{00000000-0010-0000-0300-000004000000}" name="Differenz" totalsRowFunction="sum" dataDxfId="115" totalsRowDxfId="114">
      <calculatedColumnFormula>Haustiere[[#This Row],[Erwartete Kosten]]-Haustiere[[#This Row],[Tatsächliche Kosten]]</calculatedColumnFormula>
    </tableColumn>
  </tableColumns>
  <tableStyleInfo name="Budget" showFirstColumn="1" showLastColumn="0" showRowStripes="1" showColumnStripes="0"/>
  <extLst>
    <ext xmlns:x14="http://schemas.microsoft.com/office/spreadsheetml/2009/9/main" uri="{504A1905-F514-4f6f-8877-14C23A59335A}">
      <x14:table altTextSummary="Geben Sie die erwarteten und die tatsächlichen Kosten für Haustiere in dieser Tabelle ein. Die Differenz wird automatisch berechnet, und die Symbole werden aktualisier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Geschenke_Spenden" displayName="Geschenke_Spenden" ref="G44:J48" totalsRowCount="1" headerRowDxfId="113" dataDxfId="111" totalsRowDxfId="109" headerRowBorderDxfId="112" tableBorderDxfId="110" totalsRowBorderDxfId="108">
  <autoFilter ref="G44:J47" xr:uid="{00000000-0009-0000-0100-00000B000000}">
    <filterColumn colId="0" hiddenButton="1"/>
    <filterColumn colId="1" hiddenButton="1"/>
    <filterColumn colId="2" hiddenButton="1"/>
    <filterColumn colId="3" hiddenButton="1"/>
  </autoFilter>
  <tableColumns count="4">
    <tableColumn id="1" xr3:uid="{00000000-0010-0000-0400-000001000000}" name="GESCHENKE UND SPENDEN" totalsRowLabel="Ergebnis" dataDxfId="107" totalsRowDxfId="106"/>
    <tableColumn id="2" xr3:uid="{00000000-0010-0000-0400-000002000000}" name="Erwartete Kosten" totalsRowFunction="sum" dataDxfId="105" totalsRowDxfId="104"/>
    <tableColumn id="3" xr3:uid="{00000000-0010-0000-0400-000003000000}" name="Tatsächliche Kosten" totalsRowFunction="sum" dataDxfId="103" totalsRowDxfId="102"/>
    <tableColumn id="4" xr3:uid="{00000000-0010-0000-0400-000004000000}" name="Differenz" totalsRowFunction="sum" dataDxfId="101" totalsRowDxfId="100">
      <calculatedColumnFormula>Geschenke_Spenden[[#This Row],[Erwartete Kosten]]-Geschenke_Spenden[[#This Row],[Tatsächliche Kosten]]</calculatedColumnFormula>
    </tableColumn>
  </tableColumns>
  <tableStyleInfo name="Beförderung" showFirstColumn="1" showLastColumn="0" showRowStripes="1" showColumnStripes="0"/>
  <extLst>
    <ext xmlns:x14="http://schemas.microsoft.com/office/spreadsheetml/2009/9/main" uri="{504A1905-F514-4f6f-8877-14C23A59335A}">
      <x14:table altTextSummary="Geben Sie die erwarteten und die tatsächlichen Kosten für Geschenke und Spenden in dieser Tabelle ein. Die Differenz wird automatisch berechnet, und die Symbole werden aktualisier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Essen" displayName="Essen" ref="B40:E44" totalsRowCount="1" headerRowDxfId="99" dataDxfId="97" totalsRowDxfId="95" headerRowBorderDxfId="98" tableBorderDxfId="96" totalsRowBorderDxfId="94">
  <autoFilter ref="B40:E43" xr:uid="{00000000-0009-0000-0100-000005000000}">
    <filterColumn colId="0" hiddenButton="1"/>
    <filterColumn colId="1" hiddenButton="1"/>
    <filterColumn colId="2" hiddenButton="1"/>
    <filterColumn colId="3" hiddenButton="1"/>
  </autoFilter>
  <tableColumns count="4">
    <tableColumn id="1" xr3:uid="{00000000-0010-0000-0500-000001000000}" name="ESSEN" totalsRowLabel="Ergebnis" dataDxfId="93" totalsRowDxfId="92"/>
    <tableColumn id="2" xr3:uid="{00000000-0010-0000-0500-000002000000}" name="Erwartete Kosten" totalsRowFunction="sum" dataDxfId="91" totalsRowDxfId="90"/>
    <tableColumn id="3" xr3:uid="{00000000-0010-0000-0500-000003000000}" name="Tatsächliche Kosten" totalsRowFunction="sum" dataDxfId="89" totalsRowDxfId="88"/>
    <tableColumn id="4" xr3:uid="{00000000-0010-0000-0500-000004000000}" name="Differenz" totalsRowFunction="sum" dataDxfId="87" totalsRowDxfId="86">
      <calculatedColumnFormula>Essen[[#This Row],[Erwartete Kosten]]-Essen[[#This Row],[Tatsächliche Kosten]]</calculatedColumnFormula>
    </tableColumn>
  </tableColumns>
  <tableStyleInfo name="Beförderung" showFirstColumn="1" showLastColumn="0" showRowStripes="1" showColumnStripes="0"/>
  <extLst>
    <ext xmlns:x14="http://schemas.microsoft.com/office/spreadsheetml/2009/9/main" uri="{504A1905-F514-4f6f-8877-14C23A59335A}">
      <x14:table altTextSummary="Geben Sie die erwarteten und die tatsächlichen Kosten für Essen in dieser Tabelle ein. Die Differenz wird automatisch berechnet, und die Symbole werden aktualisier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Steuern" displayName="Steuern" ref="G31:J36" totalsRowCount="1" headerRowDxfId="85" dataDxfId="83" totalsRowDxfId="81" headerRowBorderDxfId="84" tableBorderDxfId="82" totalsRowBorderDxfId="80">
  <autoFilter ref="G31:J35" xr:uid="{00000000-0009-0000-0100-000009000000}">
    <filterColumn colId="0" hiddenButton="1"/>
    <filterColumn colId="1" hiddenButton="1"/>
    <filterColumn colId="2" hiddenButton="1"/>
    <filterColumn colId="3" hiddenButton="1"/>
  </autoFilter>
  <tableColumns count="4">
    <tableColumn id="1" xr3:uid="{00000000-0010-0000-0600-000001000000}" name="STEUERN" totalsRowLabel="Ergebnis" dataDxfId="79" totalsRowDxfId="78"/>
    <tableColumn id="2" xr3:uid="{00000000-0010-0000-0600-000002000000}" name="Erwartete Kosten" totalsRowFunction="sum" dataDxfId="77" totalsRowDxfId="76"/>
    <tableColumn id="3" xr3:uid="{00000000-0010-0000-0600-000003000000}" name="Tatsächliche Kosten" totalsRowFunction="sum" dataDxfId="75" totalsRowDxfId="74"/>
    <tableColumn id="4" xr3:uid="{00000000-0010-0000-0600-000004000000}" name="Differenz" totalsRowFunction="sum" dataDxfId="73" totalsRowDxfId="72">
      <calculatedColumnFormula>Steuern[[#This Row],[Erwartete Kosten]]-Steuern[[#This Row],[Tatsächliche Kosten]]</calculatedColumnFormula>
    </tableColumn>
  </tableColumns>
  <tableStyleInfo name="Beförderung" showFirstColumn="1" showLastColumn="0" showRowStripes="1" showColumnStripes="0"/>
  <extLst>
    <ext xmlns:x14="http://schemas.microsoft.com/office/spreadsheetml/2009/9/main" uri="{504A1905-F514-4f6f-8877-14C23A59335A}">
      <x14:table altTextSummary="Geben Sie die erwarteten und die tatsächlichen Kosten für Steuern in dieser Tabelle ein. Die Differenz wird automatisch berechnet, und die Symbole werden aktualisier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7000000}" name="Beförderung" displayName="Beförderung" ref="B23:E31" totalsRowCount="1" headerRowDxfId="71" dataDxfId="70" totalsRowDxfId="68" tableBorderDxfId="69">
  <autoFilter ref="B23:E30" xr:uid="{00000000-0009-0000-0100-000003000000}">
    <filterColumn colId="0" hiddenButton="1"/>
    <filterColumn colId="1" hiddenButton="1"/>
    <filterColumn colId="2" hiddenButton="1"/>
    <filterColumn colId="3" hiddenButton="1"/>
  </autoFilter>
  <tableColumns count="4">
    <tableColumn id="1" xr3:uid="{00000000-0010-0000-0700-000001000000}" name="BEFÖRDERUNG" totalsRowLabel="Ergebnis" dataDxfId="67" totalsRowDxfId="66"/>
    <tableColumn id="2" xr3:uid="{00000000-0010-0000-0700-000002000000}" name="Erwartete Kosten" totalsRowFunction="sum" dataDxfId="65" totalsRowDxfId="64"/>
    <tableColumn id="3" xr3:uid="{00000000-0010-0000-0700-000003000000}" name="Tatsächliche Kosten" totalsRowFunction="sum" dataDxfId="63" totalsRowDxfId="62"/>
    <tableColumn id="4" xr3:uid="{00000000-0010-0000-0700-000004000000}" name="Differenz" totalsRowFunction="sum" dataDxfId="61" totalsRowDxfId="60">
      <calculatedColumnFormula>Beförderung[[#This Row],[Erwartete Kosten]]-Beförderung[[#This Row],[Tatsächliche Kosten]]</calculatedColumnFormula>
    </tableColumn>
  </tableColumns>
  <tableStyleInfo name="Beförderung" showFirstColumn="1" showLastColumn="0" showRowStripes="1" showColumnStripes="0"/>
  <extLst>
    <ext xmlns:x14="http://schemas.microsoft.com/office/spreadsheetml/2009/9/main" uri="{504A1905-F514-4f6f-8877-14C23A59335A}">
      <x14:table altTextSummary="Geben Sie die erwarteten und die tatsächlichen Beförderungskosten in dieser Tabelle ein. Die Differenz wird automatisch berechnet, und die Symbole werden aktualisier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Kredite" displayName="Kredite" ref="G22:J29" totalsRowCount="1" headerRowDxfId="59" dataDxfId="57" totalsRowDxfId="55" headerRowBorderDxfId="58" tableBorderDxfId="56" totalsRowBorderDxfId="54">
  <autoFilter ref="G22:J28" xr:uid="{00000000-0009-0000-0100-000008000000}">
    <filterColumn colId="0" hiddenButton="1"/>
    <filterColumn colId="1" hiddenButton="1"/>
    <filterColumn colId="2" hiddenButton="1"/>
    <filterColumn colId="3" hiddenButton="1"/>
  </autoFilter>
  <tableColumns count="4">
    <tableColumn id="1" xr3:uid="{00000000-0010-0000-0800-000001000000}" name="KREDITE" totalsRowLabel="Ergebnis" dataDxfId="53" totalsRowDxfId="52"/>
    <tableColumn id="2" xr3:uid="{00000000-0010-0000-0800-000002000000}" name="Erwartete Kosten" totalsRowFunction="sum" dataDxfId="51" totalsRowDxfId="50"/>
    <tableColumn id="3" xr3:uid="{00000000-0010-0000-0800-000003000000}" name="Tatsächliche Kosten" totalsRowFunction="sum" dataDxfId="49" totalsRowDxfId="48"/>
    <tableColumn id="4" xr3:uid="{00000000-0010-0000-0800-000004000000}" name="Differenz" totalsRowFunction="sum" dataDxfId="47" totalsRowDxfId="46">
      <calculatedColumnFormula>Kredite[[#This Row],[Erwartete Kosten]]-Kredite[[#This Row],[Tatsächliche Kosten]]</calculatedColumnFormula>
    </tableColumn>
  </tableColumns>
  <tableStyleInfo name="Budget" showFirstColumn="1" showLastColumn="0" showRowStripes="1" showColumnStripes="0"/>
  <extLst>
    <ext xmlns:x14="http://schemas.microsoft.com/office/spreadsheetml/2009/9/main" uri="{504A1905-F514-4f6f-8877-14C23A59335A}">
      <x14:table altTextSummary="Geben Sie die erwarteten und die tatsächlichen Kosten für Kredite in dieser Tabelle ein. Die Differenz wird automatisch berechnet, und die Symbole werden aktualisiert."/>
    </ext>
  </extLst>
</table>
</file>

<file path=xl/theme/theme1.xml><?xml version="1.0" encoding="utf-8"?>
<a:theme xmlns:a="http://schemas.openxmlformats.org/drawingml/2006/main" name="Office Theme">
  <a:themeElements>
    <a:clrScheme name="Custom 24">
      <a:dk1>
        <a:sysClr val="windowText" lastClr="000000"/>
      </a:dk1>
      <a:lt1>
        <a:sysClr val="window" lastClr="FFFFFF"/>
      </a:lt1>
      <a:dk2>
        <a:srgbClr val="2F4158"/>
      </a:dk2>
      <a:lt2>
        <a:srgbClr val="F2F2F2"/>
      </a:lt2>
      <a:accent1>
        <a:srgbClr val="D0DE4E"/>
      </a:accent1>
      <a:accent2>
        <a:srgbClr val="3D5157"/>
      </a:accent2>
      <a:accent3>
        <a:srgbClr val="47653F"/>
      </a:accent3>
      <a:accent4>
        <a:srgbClr val="607E4C"/>
      </a:accent4>
      <a:accent5>
        <a:srgbClr val="78A141"/>
      </a:accent5>
      <a:accent6>
        <a:srgbClr val="9BBB59"/>
      </a:accent6>
      <a:hlink>
        <a:srgbClr val="9BBB59"/>
      </a:hlink>
      <a:folHlink>
        <a:srgbClr val="9BBB59"/>
      </a:folHlink>
    </a:clrScheme>
    <a:fontScheme name="Custom 5">
      <a:majorFont>
        <a:latin typeface="Franklin Gothic Demi"/>
        <a:ea typeface=""/>
        <a:cs typeface=""/>
      </a:majorFont>
      <a:minorFont>
        <a:latin typeface="Microsoft Sans Serif"/>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3" Type="http://schemas.openxmlformats.org/officeDocument/2006/relationships/drawing" Target="../drawings/drawing1.xml"/><Relationship Id="rId7" Type="http://schemas.openxmlformats.org/officeDocument/2006/relationships/table" Target="../tables/table4.xml"/><Relationship Id="rId12" Type="http://schemas.openxmlformats.org/officeDocument/2006/relationships/table" Target="../tables/table9.xml"/><Relationship Id="rId2" Type="http://schemas.openxmlformats.org/officeDocument/2006/relationships/printerSettings" Target="../printerSettings/printerSettings1.bin"/><Relationship Id="rId1" Type="http://schemas.openxmlformats.org/officeDocument/2006/relationships/hyperlink" Target="http://www.homes-baufinanzierungen.de/" TargetMode="External"/><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M63"/>
  <sheetViews>
    <sheetView showGridLines="0" tabSelected="1" topLeftCell="A7" workbookViewId="0">
      <selection activeCell="D16" sqref="D16"/>
    </sheetView>
  </sheetViews>
  <sheetFormatPr baseColWidth="10" defaultColWidth="9.1796875" defaultRowHeight="13" x14ac:dyDescent="0.3"/>
  <cols>
    <col min="1" max="1" width="2.26953125" style="2" customWidth="1"/>
    <col min="2" max="2" width="43.453125" style="2" bestFit="1" customWidth="1"/>
    <col min="3" max="3" width="18.1796875" style="2" customWidth="1"/>
    <col min="4" max="4" width="21.26953125" style="2" bestFit="1" customWidth="1"/>
    <col min="5" max="5" width="18.1796875" style="2" customWidth="1"/>
    <col min="6" max="6" width="4.453125" style="2" customWidth="1"/>
    <col min="7" max="7" width="47.7265625" style="2" bestFit="1" customWidth="1"/>
    <col min="8" max="8" width="18.1796875" style="2" customWidth="1"/>
    <col min="9" max="9" width="21.26953125" style="2" bestFit="1" customWidth="1"/>
    <col min="10" max="10" width="18.1796875" style="2" customWidth="1"/>
    <col min="11" max="16384" width="9.1796875" style="2"/>
  </cols>
  <sheetData>
    <row r="1" spans="1:13" ht="71.5" customHeight="1" x14ac:dyDescent="0.3">
      <c r="A1" s="1"/>
      <c r="B1" s="101" t="s">
        <v>0</v>
      </c>
      <c r="C1" s="101"/>
      <c r="D1" s="101"/>
      <c r="E1" s="33"/>
      <c r="F1" s="33"/>
      <c r="G1" s="76" t="s">
        <v>81</v>
      </c>
      <c r="H1" s="33"/>
      <c r="I1" s="33"/>
      <c r="J1" s="33"/>
      <c r="K1" s="34"/>
      <c r="L1" s="34"/>
      <c r="M1" s="34"/>
    </row>
    <row r="2" spans="1:13" ht="20.149999999999999" customHeight="1" x14ac:dyDescent="0.3">
      <c r="A2" s="3"/>
      <c r="B2" s="4"/>
      <c r="C2" s="5"/>
      <c r="D2" s="5"/>
      <c r="E2" s="5"/>
      <c r="F2" s="5"/>
      <c r="G2" s="5"/>
      <c r="H2" s="5"/>
      <c r="I2" s="5"/>
      <c r="J2" s="5"/>
    </row>
    <row r="3" spans="1:13" ht="18" customHeight="1" x14ac:dyDescent="0.3">
      <c r="A3" s="3"/>
      <c r="B3" s="89" t="s">
        <v>1</v>
      </c>
      <c r="C3" s="91" t="s">
        <v>40</v>
      </c>
      <c r="D3" s="92"/>
      <c r="E3" s="39">
        <v>2500</v>
      </c>
      <c r="F3" s="6"/>
      <c r="G3" s="35" t="s">
        <v>46</v>
      </c>
      <c r="H3" s="95" t="s">
        <v>78</v>
      </c>
      <c r="I3" s="96"/>
      <c r="J3" s="71">
        <f>SUM(C21,C31,C38,C44,C52,C62,H20,H29,H36,H42,H48,H55)</f>
        <v>2560</v>
      </c>
    </row>
    <row r="4" spans="1:13" ht="18" customHeight="1" thickBot="1" x14ac:dyDescent="0.35">
      <c r="A4" s="3"/>
      <c r="B4" s="87"/>
      <c r="C4" s="84" t="s">
        <v>41</v>
      </c>
      <c r="D4" s="85"/>
      <c r="E4" s="73">
        <v>500</v>
      </c>
      <c r="F4" s="6"/>
      <c r="G4" s="36" t="s">
        <v>47</v>
      </c>
      <c r="H4" s="97" t="s">
        <v>79</v>
      </c>
      <c r="I4" s="98"/>
      <c r="J4" s="74">
        <f>SUM(D21,D31,D38,D44,D52,D62,I20,I29,I36,I42,I48,I55)</f>
        <v>2840</v>
      </c>
    </row>
    <row r="5" spans="1:13" ht="18" customHeight="1" thickBot="1" x14ac:dyDescent="0.35">
      <c r="A5" s="3"/>
      <c r="B5" s="90"/>
      <c r="C5" s="80" t="s">
        <v>42</v>
      </c>
      <c r="D5" s="81"/>
      <c r="E5" s="10">
        <f>SUM(E3:E4)</f>
        <v>3000</v>
      </c>
      <c r="F5" s="6"/>
      <c r="G5" s="93" t="s">
        <v>48</v>
      </c>
      <c r="H5" s="93"/>
      <c r="I5" s="94"/>
      <c r="J5" s="12">
        <f>SUM(E21,E31,E38,E44,E52,E62,J20,J29,J36,J42,J48,J55)</f>
        <v>-280</v>
      </c>
    </row>
    <row r="6" spans="1:13" ht="18" customHeight="1" x14ac:dyDescent="0.3">
      <c r="A6" s="3"/>
      <c r="B6" s="86" t="s">
        <v>2</v>
      </c>
      <c r="C6" s="82" t="s">
        <v>40</v>
      </c>
      <c r="D6" s="83"/>
      <c r="E6" s="40">
        <v>2500</v>
      </c>
      <c r="F6" s="6"/>
      <c r="G6" s="37" t="s">
        <v>49</v>
      </c>
      <c r="H6" s="99" t="s">
        <v>78</v>
      </c>
      <c r="I6" s="100"/>
      <c r="J6" s="72">
        <f>E5-J3</f>
        <v>440</v>
      </c>
    </row>
    <row r="7" spans="1:13" ht="18" customHeight="1" thickBot="1" x14ac:dyDescent="0.35">
      <c r="A7" s="3"/>
      <c r="B7" s="87"/>
      <c r="C7" s="84" t="s">
        <v>41</v>
      </c>
      <c r="D7" s="85"/>
      <c r="E7" s="73">
        <v>500</v>
      </c>
      <c r="F7" s="6"/>
      <c r="G7" s="38" t="s">
        <v>50</v>
      </c>
      <c r="H7" s="97" t="s">
        <v>79</v>
      </c>
      <c r="I7" s="98"/>
      <c r="J7" s="75">
        <f>E8-J4</f>
        <v>160</v>
      </c>
    </row>
    <row r="8" spans="1:13" ht="18" customHeight="1" thickBot="1" x14ac:dyDescent="0.35">
      <c r="A8" s="3"/>
      <c r="B8" s="88"/>
      <c r="C8" s="80" t="s">
        <v>42</v>
      </c>
      <c r="D8" s="81"/>
      <c r="E8" s="11">
        <f>SUM(E6:E7)</f>
        <v>3000</v>
      </c>
      <c r="F8" s="6"/>
      <c r="G8" s="93" t="s">
        <v>51</v>
      </c>
      <c r="H8" s="93"/>
      <c r="I8" s="94"/>
      <c r="J8" s="11">
        <f>J7-J6</f>
        <v>-280</v>
      </c>
    </row>
    <row r="9" spans="1:13" ht="20.149999999999999" customHeight="1" x14ac:dyDescent="0.3">
      <c r="A9" s="3"/>
      <c r="B9" s="15"/>
      <c r="C9" s="15"/>
      <c r="D9" s="15"/>
      <c r="E9" s="15"/>
      <c r="F9" s="6"/>
      <c r="G9" s="7"/>
      <c r="H9" s="7"/>
      <c r="I9" s="7"/>
      <c r="J9" s="13"/>
    </row>
    <row r="10" spans="1:13" ht="18" customHeight="1" x14ac:dyDescent="0.3">
      <c r="A10" s="3"/>
      <c r="B10" s="41" t="s">
        <v>3</v>
      </c>
      <c r="C10" s="42" t="s">
        <v>43</v>
      </c>
      <c r="D10" s="42" t="s">
        <v>44</v>
      </c>
      <c r="E10" s="43" t="s">
        <v>45</v>
      </c>
      <c r="F10" s="14"/>
      <c r="G10" s="64" t="s">
        <v>52</v>
      </c>
      <c r="H10" s="65" t="s">
        <v>43</v>
      </c>
      <c r="I10" s="65" t="s">
        <v>44</v>
      </c>
      <c r="J10" s="66" t="s">
        <v>45</v>
      </c>
    </row>
    <row r="11" spans="1:13" ht="18" customHeight="1" x14ac:dyDescent="0.3">
      <c r="A11" s="3"/>
      <c r="B11" s="16" t="s">
        <v>4</v>
      </c>
      <c r="C11" s="17">
        <v>1500</v>
      </c>
      <c r="D11" s="17">
        <v>1400</v>
      </c>
      <c r="E11" s="18">
        <f>Wohnen[[#This Row],[Erwartete Kosten]]-Wohnen[[#This Row],[Tatsächliche Kosten]]</f>
        <v>100</v>
      </c>
      <c r="F11" s="32"/>
      <c r="G11" s="29" t="s">
        <v>53</v>
      </c>
      <c r="H11" s="30">
        <v>0</v>
      </c>
      <c r="I11" s="30">
        <v>50</v>
      </c>
      <c r="J11" s="31">
        <f>Unterhaltung[[#This Row],[Erwartete Kosten]]-Unterhaltung[[#This Row],[Tatsächliche Kosten]]</f>
        <v>-50</v>
      </c>
    </row>
    <row r="12" spans="1:13" ht="18" customHeight="1" x14ac:dyDescent="0.3">
      <c r="A12" s="3"/>
      <c r="B12" s="55" t="s">
        <v>5</v>
      </c>
      <c r="C12" s="56">
        <v>60</v>
      </c>
      <c r="D12" s="56">
        <v>100</v>
      </c>
      <c r="E12" s="57">
        <f>Wohnen[[#This Row],[Erwartete Kosten]]-Wohnen[[#This Row],[Tatsächliche Kosten]]</f>
        <v>-40</v>
      </c>
      <c r="F12" s="8"/>
      <c r="G12" s="61" t="s">
        <v>54</v>
      </c>
      <c r="H12" s="62"/>
      <c r="I12" s="62"/>
      <c r="J12" s="63">
        <f>Unterhaltung[[#This Row],[Erwartete Kosten]]-Unterhaltung[[#This Row],[Tatsächliche Kosten]]</f>
        <v>0</v>
      </c>
    </row>
    <row r="13" spans="1:13" ht="18" customHeight="1" x14ac:dyDescent="0.3">
      <c r="A13" s="3"/>
      <c r="B13" s="16" t="s">
        <v>6</v>
      </c>
      <c r="C13" s="17">
        <v>50</v>
      </c>
      <c r="D13" s="17">
        <v>60</v>
      </c>
      <c r="E13" s="18">
        <f>Wohnen[[#This Row],[Erwartete Kosten]]-Wohnen[[#This Row],[Tatsächliche Kosten]]</f>
        <v>-10</v>
      </c>
      <c r="F13" s="8"/>
      <c r="G13" s="29" t="s">
        <v>55</v>
      </c>
      <c r="H13" s="30"/>
      <c r="I13" s="30"/>
      <c r="J13" s="31">
        <f>Unterhaltung[[#This Row],[Erwartete Kosten]]-Unterhaltung[[#This Row],[Tatsächliche Kosten]]</f>
        <v>0</v>
      </c>
    </row>
    <row r="14" spans="1:13" ht="18" customHeight="1" x14ac:dyDescent="0.3">
      <c r="A14" s="3"/>
      <c r="B14" s="55" t="s">
        <v>7</v>
      </c>
      <c r="C14" s="56">
        <v>200</v>
      </c>
      <c r="D14" s="56">
        <v>180</v>
      </c>
      <c r="E14" s="57">
        <f>Wohnen[[#This Row],[Erwartete Kosten]]-Wohnen[[#This Row],[Tatsächliche Kosten]]</f>
        <v>20</v>
      </c>
      <c r="F14" s="8"/>
      <c r="G14" s="61" t="s">
        <v>56</v>
      </c>
      <c r="H14" s="62"/>
      <c r="I14" s="62"/>
      <c r="J14" s="63">
        <f>Unterhaltung[[#This Row],[Erwartete Kosten]]-Unterhaltung[[#This Row],[Tatsächliche Kosten]]</f>
        <v>0</v>
      </c>
    </row>
    <row r="15" spans="1:13" ht="18" customHeight="1" x14ac:dyDescent="0.3">
      <c r="A15" s="3"/>
      <c r="B15" s="16" t="s">
        <v>8</v>
      </c>
      <c r="C15" s="17">
        <v>500</v>
      </c>
      <c r="D15" s="17">
        <v>800</v>
      </c>
      <c r="E15" s="18">
        <f>Wohnen[[#This Row],[Erwartete Kosten]]-Wohnen[[#This Row],[Tatsächliche Kosten]]</f>
        <v>-300</v>
      </c>
      <c r="F15" s="8"/>
      <c r="G15" s="29" t="s">
        <v>57</v>
      </c>
      <c r="H15" s="30"/>
      <c r="I15" s="30"/>
      <c r="J15" s="31">
        <f>Unterhaltung[[#This Row],[Erwartete Kosten]]-Unterhaltung[[#This Row],[Tatsächliche Kosten]]</f>
        <v>0</v>
      </c>
    </row>
    <row r="16" spans="1:13" ht="18" customHeight="1" x14ac:dyDescent="0.3">
      <c r="A16" s="3"/>
      <c r="B16" s="55" t="s">
        <v>9</v>
      </c>
      <c r="C16" s="56"/>
      <c r="D16" s="56"/>
      <c r="E16" s="57">
        <f>Wohnen[[#This Row],[Erwartete Kosten]]-Wohnen[[#This Row],[Tatsächliche Kosten]]</f>
        <v>0</v>
      </c>
      <c r="F16" s="8"/>
      <c r="G16" s="61" t="s">
        <v>58</v>
      </c>
      <c r="H16" s="62"/>
      <c r="I16" s="62"/>
      <c r="J16" s="63">
        <f>Unterhaltung[[#This Row],[Erwartete Kosten]]-Unterhaltung[[#This Row],[Tatsächliche Kosten]]</f>
        <v>0</v>
      </c>
    </row>
    <row r="17" spans="1:10" ht="18" customHeight="1" x14ac:dyDescent="0.3">
      <c r="A17" s="3"/>
      <c r="B17" s="16" t="s">
        <v>10</v>
      </c>
      <c r="C17" s="17"/>
      <c r="D17" s="17"/>
      <c r="E17" s="18">
        <f>Wohnen[[#This Row],[Erwartete Kosten]]-Wohnen[[#This Row],[Tatsächliche Kosten]]</f>
        <v>0</v>
      </c>
      <c r="F17" s="8"/>
      <c r="G17" s="29" t="s">
        <v>13</v>
      </c>
      <c r="H17" s="30"/>
      <c r="I17" s="30"/>
      <c r="J17" s="31">
        <f>Unterhaltung[[#This Row],[Erwartete Kosten]]-Unterhaltung[[#This Row],[Tatsächliche Kosten]]</f>
        <v>0</v>
      </c>
    </row>
    <row r="18" spans="1:10" ht="18" customHeight="1" x14ac:dyDescent="0.3">
      <c r="A18" s="3"/>
      <c r="B18" s="55" t="s">
        <v>11</v>
      </c>
      <c r="C18" s="56"/>
      <c r="D18" s="56"/>
      <c r="E18" s="57">
        <f>Wohnen[[#This Row],[Erwartete Kosten]]-Wohnen[[#This Row],[Tatsächliche Kosten]]</f>
        <v>0</v>
      </c>
      <c r="F18" s="8"/>
      <c r="G18" s="61" t="s">
        <v>13</v>
      </c>
      <c r="H18" s="62"/>
      <c r="I18" s="62"/>
      <c r="J18" s="63">
        <f>Unterhaltung[[#This Row],[Erwartete Kosten]]-Unterhaltung[[#This Row],[Tatsächliche Kosten]]</f>
        <v>0</v>
      </c>
    </row>
    <row r="19" spans="1:10" ht="18" customHeight="1" x14ac:dyDescent="0.3">
      <c r="A19" s="3"/>
      <c r="B19" s="16" t="s">
        <v>12</v>
      </c>
      <c r="C19" s="17"/>
      <c r="D19" s="17"/>
      <c r="E19" s="18">
        <f>Wohnen[[#This Row],[Erwartete Kosten]]-Wohnen[[#This Row],[Tatsächliche Kosten]]</f>
        <v>0</v>
      </c>
      <c r="F19" s="8"/>
      <c r="G19" s="29" t="s">
        <v>13</v>
      </c>
      <c r="H19" s="30"/>
      <c r="I19" s="30"/>
      <c r="J19" s="31">
        <f>Unterhaltung[[#This Row],[Erwartete Kosten]]-Unterhaltung[[#This Row],[Tatsächliche Kosten]]</f>
        <v>0</v>
      </c>
    </row>
    <row r="20" spans="1:10" ht="18" customHeight="1" x14ac:dyDescent="0.3">
      <c r="A20" s="3"/>
      <c r="B20" s="55" t="s">
        <v>13</v>
      </c>
      <c r="C20" s="56"/>
      <c r="D20" s="56"/>
      <c r="E20" s="57">
        <f>Wohnen[[#This Row],[Erwartete Kosten]]-Wohnen[[#This Row],[Tatsächliche Kosten]]</f>
        <v>0</v>
      </c>
      <c r="F20" s="8"/>
      <c r="G20" s="67" t="s">
        <v>80</v>
      </c>
      <c r="H20" s="70">
        <f>SUBTOTAL(109,Unterhaltung[Erwartete Kosten])</f>
        <v>0</v>
      </c>
      <c r="I20" s="68">
        <f>SUBTOTAL(109,Unterhaltung[Tatsächliche Kosten])</f>
        <v>50</v>
      </c>
      <c r="J20" s="69">
        <f>SUBTOTAL(109,Unterhaltung[Differenz])</f>
        <v>-50</v>
      </c>
    </row>
    <row r="21" spans="1:10" ht="18" customHeight="1" x14ac:dyDescent="0.3">
      <c r="A21" s="3"/>
      <c r="B21" s="58" t="s">
        <v>80</v>
      </c>
      <c r="C21" s="59">
        <f>SUBTOTAL(109,Wohnen[Erwartete Kosten])</f>
        <v>2310</v>
      </c>
      <c r="D21" s="59">
        <f>SUBTOTAL(109,Wohnen[Tatsächliche Kosten])</f>
        <v>2540</v>
      </c>
      <c r="E21" s="60">
        <f>SUBTOTAL(109,Wohnen[Differenz])</f>
        <v>-230</v>
      </c>
      <c r="F21" s="8"/>
      <c r="G21" s="77"/>
      <c r="H21" s="77"/>
      <c r="I21" s="77"/>
      <c r="J21" s="77"/>
    </row>
    <row r="22" spans="1:10" ht="18" customHeight="1" x14ac:dyDescent="0.3">
      <c r="A22" s="3"/>
      <c r="B22" s="77"/>
      <c r="C22" s="77"/>
      <c r="D22" s="77"/>
      <c r="E22" s="77"/>
      <c r="F22" s="8"/>
      <c r="G22" s="41" t="s">
        <v>59</v>
      </c>
      <c r="H22" s="42" t="s">
        <v>43</v>
      </c>
      <c r="I22" s="42" t="s">
        <v>44</v>
      </c>
      <c r="J22" s="43" t="s">
        <v>45</v>
      </c>
    </row>
    <row r="23" spans="1:10" ht="18" customHeight="1" x14ac:dyDescent="0.3">
      <c r="A23" s="3"/>
      <c r="B23" s="44" t="s">
        <v>14</v>
      </c>
      <c r="C23" s="45" t="s">
        <v>43</v>
      </c>
      <c r="D23" s="45" t="s">
        <v>44</v>
      </c>
      <c r="E23" s="46" t="s">
        <v>45</v>
      </c>
      <c r="F23" s="8"/>
      <c r="G23" s="29" t="s">
        <v>60</v>
      </c>
      <c r="H23" s="30"/>
      <c r="I23" s="30"/>
      <c r="J23" s="31">
        <f>Kredite[[#This Row],[Erwartete Kosten]]-Kredite[[#This Row],[Tatsächliche Kosten]]</f>
        <v>0</v>
      </c>
    </row>
    <row r="24" spans="1:10" ht="18" customHeight="1" thickBot="1" x14ac:dyDescent="0.35">
      <c r="A24" s="3"/>
      <c r="B24" s="19" t="s">
        <v>15</v>
      </c>
      <c r="C24" s="20">
        <v>250</v>
      </c>
      <c r="D24" s="20">
        <v>250</v>
      </c>
      <c r="E24" s="21">
        <f>Beförderung[[#This Row],[Erwartete Kosten]]-Beförderung[[#This Row],[Tatsächliche Kosten]]</f>
        <v>0</v>
      </c>
      <c r="F24" s="8"/>
      <c r="G24" s="61" t="s">
        <v>61</v>
      </c>
      <c r="H24" s="62"/>
      <c r="I24" s="62"/>
      <c r="J24" s="63">
        <f>Kredite[[#This Row],[Erwartete Kosten]]-Kredite[[#This Row],[Tatsächliche Kosten]]</f>
        <v>0</v>
      </c>
    </row>
    <row r="25" spans="1:10" ht="18" customHeight="1" thickBot="1" x14ac:dyDescent="0.35">
      <c r="A25" s="3"/>
      <c r="B25" s="49" t="s">
        <v>16</v>
      </c>
      <c r="C25" s="50"/>
      <c r="D25" s="50"/>
      <c r="E25" s="51">
        <f>Beförderung[[#This Row],[Erwartete Kosten]]-Beförderung[[#This Row],[Tatsächliche Kosten]]</f>
        <v>0</v>
      </c>
      <c r="F25" s="8"/>
      <c r="G25" s="29" t="s">
        <v>62</v>
      </c>
      <c r="H25" s="30"/>
      <c r="I25" s="30"/>
      <c r="J25" s="31">
        <f>Kredite[[#This Row],[Erwartete Kosten]]-Kredite[[#This Row],[Tatsächliche Kosten]]</f>
        <v>0</v>
      </c>
    </row>
    <row r="26" spans="1:10" ht="18" customHeight="1" thickBot="1" x14ac:dyDescent="0.35">
      <c r="A26" s="3"/>
      <c r="B26" s="22" t="s">
        <v>17</v>
      </c>
      <c r="C26" s="23"/>
      <c r="D26" s="23"/>
      <c r="E26" s="24">
        <f>Beförderung[[#This Row],[Erwartete Kosten]]-Beförderung[[#This Row],[Tatsächliche Kosten]]</f>
        <v>0</v>
      </c>
      <c r="F26" s="8"/>
      <c r="G26" s="61" t="s">
        <v>62</v>
      </c>
      <c r="H26" s="62"/>
      <c r="I26" s="62"/>
      <c r="J26" s="63">
        <f>Kredite[[#This Row],[Erwartete Kosten]]-Kredite[[#This Row],[Tatsächliche Kosten]]</f>
        <v>0</v>
      </c>
    </row>
    <row r="27" spans="1:10" ht="18" customHeight="1" thickBot="1" x14ac:dyDescent="0.35">
      <c r="A27" s="3"/>
      <c r="B27" s="49" t="s">
        <v>18</v>
      </c>
      <c r="C27" s="52"/>
      <c r="D27" s="52"/>
      <c r="E27" s="53">
        <f>Beförderung[[#This Row],[Erwartete Kosten]]-Beförderung[[#This Row],[Tatsächliche Kosten]]</f>
        <v>0</v>
      </c>
      <c r="F27" s="8"/>
      <c r="G27" s="29" t="s">
        <v>62</v>
      </c>
      <c r="H27" s="30"/>
      <c r="I27" s="30"/>
      <c r="J27" s="31">
        <f>Kredite[[#This Row],[Erwartete Kosten]]-Kredite[[#This Row],[Tatsächliche Kosten]]</f>
        <v>0</v>
      </c>
    </row>
    <row r="28" spans="1:10" ht="18" customHeight="1" thickBot="1" x14ac:dyDescent="0.35">
      <c r="A28" s="3"/>
      <c r="B28" s="25" t="s">
        <v>19</v>
      </c>
      <c r="C28" s="23"/>
      <c r="D28" s="23"/>
      <c r="E28" s="24">
        <f>Beförderung[[#This Row],[Erwartete Kosten]]-Beförderung[[#This Row],[Tatsächliche Kosten]]</f>
        <v>0</v>
      </c>
      <c r="F28" s="8"/>
      <c r="G28" s="61" t="s">
        <v>25</v>
      </c>
      <c r="H28" s="62"/>
      <c r="I28" s="62"/>
      <c r="J28" s="63">
        <f>Kredite[[#This Row],[Erwartete Kosten]]-Kredite[[#This Row],[Tatsächliche Kosten]]</f>
        <v>0</v>
      </c>
    </row>
    <row r="29" spans="1:10" ht="18" customHeight="1" thickBot="1" x14ac:dyDescent="0.35">
      <c r="A29" s="3"/>
      <c r="B29" s="54" t="s">
        <v>20</v>
      </c>
      <c r="C29" s="52"/>
      <c r="D29" s="52"/>
      <c r="E29" s="53">
        <f>Beförderung[[#This Row],[Erwartete Kosten]]-Beförderung[[#This Row],[Tatsächliche Kosten]]</f>
        <v>0</v>
      </c>
      <c r="F29" s="8"/>
      <c r="G29" s="58" t="s">
        <v>80</v>
      </c>
      <c r="H29" s="59">
        <f>SUBTOTAL(109,Kredite[Erwartete Kosten])</f>
        <v>0</v>
      </c>
      <c r="I29" s="59">
        <f>SUBTOTAL(109,Kredite[Tatsächliche Kosten])</f>
        <v>0</v>
      </c>
      <c r="J29" s="60">
        <f>SUBTOTAL(109,Kredite[Differenz])</f>
        <v>0</v>
      </c>
    </row>
    <row r="30" spans="1:10" ht="18" customHeight="1" x14ac:dyDescent="0.3">
      <c r="A30" s="3"/>
      <c r="B30" s="22" t="s">
        <v>13</v>
      </c>
      <c r="C30" s="26"/>
      <c r="D30" s="27"/>
      <c r="E30" s="28">
        <f>Beförderung[[#This Row],[Erwartete Kosten]]-Beförderung[[#This Row],[Tatsächliche Kosten]]</f>
        <v>0</v>
      </c>
      <c r="F30" s="8"/>
      <c r="G30" s="78"/>
      <c r="H30" s="78"/>
      <c r="I30" s="78"/>
      <c r="J30" s="78"/>
    </row>
    <row r="31" spans="1:10" ht="18" customHeight="1" x14ac:dyDescent="0.3">
      <c r="A31" s="3"/>
      <c r="B31" s="44" t="s">
        <v>80</v>
      </c>
      <c r="C31" s="47">
        <f>SUBTOTAL(109,Beförderung[Erwartete Kosten])</f>
        <v>250</v>
      </c>
      <c r="D31" s="47">
        <f>SUBTOTAL(109,Beförderung[Tatsächliche Kosten])</f>
        <v>250</v>
      </c>
      <c r="E31" s="48">
        <f>SUBTOTAL(109,Beförderung[Differenz])</f>
        <v>0</v>
      </c>
      <c r="F31" s="32"/>
      <c r="G31" s="64" t="s">
        <v>63</v>
      </c>
      <c r="H31" s="65" t="s">
        <v>43</v>
      </c>
      <c r="I31" s="65" t="s">
        <v>44</v>
      </c>
      <c r="J31" s="66" t="s">
        <v>45</v>
      </c>
    </row>
    <row r="32" spans="1:10" ht="18" customHeight="1" x14ac:dyDescent="0.3">
      <c r="A32" s="3"/>
      <c r="B32" s="78"/>
      <c r="C32" s="78"/>
      <c r="D32" s="78"/>
      <c r="E32" s="78"/>
      <c r="F32" s="32"/>
      <c r="G32" s="29" t="s">
        <v>64</v>
      </c>
      <c r="H32" s="30"/>
      <c r="I32" s="30"/>
      <c r="J32" s="31">
        <f>Steuern[[#This Row],[Erwartete Kosten]]-Steuern[[#This Row],[Tatsächliche Kosten]]</f>
        <v>0</v>
      </c>
    </row>
    <row r="33" spans="1:10" ht="18" customHeight="1" x14ac:dyDescent="0.3">
      <c r="A33" s="3"/>
      <c r="B33" s="41" t="s">
        <v>21</v>
      </c>
      <c r="C33" s="42" t="s">
        <v>43</v>
      </c>
      <c r="D33" s="42" t="s">
        <v>44</v>
      </c>
      <c r="E33" s="43" t="s">
        <v>45</v>
      </c>
      <c r="F33" s="32"/>
      <c r="G33" s="61" t="s">
        <v>65</v>
      </c>
      <c r="H33" s="62"/>
      <c r="I33" s="62"/>
      <c r="J33" s="63">
        <f>Steuern[[#This Row],[Erwartete Kosten]]-Steuern[[#This Row],[Tatsächliche Kosten]]</f>
        <v>0</v>
      </c>
    </row>
    <row r="34" spans="1:10" ht="18" customHeight="1" x14ac:dyDescent="0.3">
      <c r="A34" s="9"/>
      <c r="B34" s="29" t="s">
        <v>22</v>
      </c>
      <c r="C34" s="30"/>
      <c r="D34" s="30"/>
      <c r="E34" s="31">
        <f>Versicherungen[[#This Row],[Erwartete Kosten]]-Versicherungen[[#This Row],[Tatsächliche Kosten]]</f>
        <v>0</v>
      </c>
      <c r="F34" s="32"/>
      <c r="G34" s="29" t="s">
        <v>66</v>
      </c>
      <c r="H34" s="30"/>
      <c r="I34" s="30"/>
      <c r="J34" s="31">
        <f>Steuern[[#This Row],[Erwartete Kosten]]-Steuern[[#This Row],[Tatsächliche Kosten]]</f>
        <v>0</v>
      </c>
    </row>
    <row r="35" spans="1:10" ht="18" customHeight="1" x14ac:dyDescent="0.3">
      <c r="A35" s="9"/>
      <c r="B35" s="61" t="s">
        <v>23</v>
      </c>
      <c r="C35" s="62"/>
      <c r="D35" s="62"/>
      <c r="E35" s="63">
        <f>Versicherungen[[#This Row],[Erwartete Kosten]]-Versicherungen[[#This Row],[Tatsächliche Kosten]]</f>
        <v>0</v>
      </c>
      <c r="F35" s="32"/>
      <c r="G35" s="61" t="s">
        <v>25</v>
      </c>
      <c r="H35" s="62"/>
      <c r="I35" s="62"/>
      <c r="J35" s="63">
        <f>Steuern[[#This Row],[Erwartete Kosten]]-Steuern[[#This Row],[Tatsächliche Kosten]]</f>
        <v>0</v>
      </c>
    </row>
    <row r="36" spans="1:10" ht="18" customHeight="1" x14ac:dyDescent="0.3">
      <c r="A36" s="9"/>
      <c r="B36" s="29" t="s">
        <v>24</v>
      </c>
      <c r="C36" s="30"/>
      <c r="D36" s="30"/>
      <c r="E36" s="31">
        <f>Versicherungen[[#This Row],[Erwartete Kosten]]-Versicherungen[[#This Row],[Tatsächliche Kosten]]</f>
        <v>0</v>
      </c>
      <c r="F36" s="32"/>
      <c r="G36" s="67" t="s">
        <v>80</v>
      </c>
      <c r="H36" s="68">
        <f>SUBTOTAL(109,Steuern[Erwartete Kosten])</f>
        <v>0</v>
      </c>
      <c r="I36" s="68">
        <f>SUBTOTAL(109,Steuern[Tatsächliche Kosten])</f>
        <v>0</v>
      </c>
      <c r="J36" s="69">
        <f>SUBTOTAL(109,Steuern[Differenz])</f>
        <v>0</v>
      </c>
    </row>
    <row r="37" spans="1:10" ht="18" customHeight="1" x14ac:dyDescent="0.3">
      <c r="A37" s="9"/>
      <c r="B37" s="61" t="s">
        <v>25</v>
      </c>
      <c r="C37" s="62"/>
      <c r="D37" s="62"/>
      <c r="E37" s="63">
        <f>Versicherungen[[#This Row],[Erwartete Kosten]]-Versicherungen[[#This Row],[Tatsächliche Kosten]]</f>
        <v>0</v>
      </c>
      <c r="F37" s="8"/>
      <c r="G37" s="78"/>
      <c r="H37" s="78"/>
      <c r="I37" s="78"/>
      <c r="J37" s="78"/>
    </row>
    <row r="38" spans="1:10" ht="18" customHeight="1" x14ac:dyDescent="0.3">
      <c r="A38" s="3"/>
      <c r="B38" s="58" t="s">
        <v>80</v>
      </c>
      <c r="C38" s="59">
        <f>SUBTOTAL(109,Versicherungen[Erwartete Kosten])</f>
        <v>0</v>
      </c>
      <c r="D38" s="59">
        <f>SUBTOTAL(109,Versicherungen[Tatsächliche Kosten])</f>
        <v>0</v>
      </c>
      <c r="E38" s="60">
        <f>SUBTOTAL(109,Versicherungen[Differenz])</f>
        <v>0</v>
      </c>
      <c r="F38" s="8"/>
      <c r="G38" s="41" t="s">
        <v>67</v>
      </c>
      <c r="H38" s="42" t="s">
        <v>43</v>
      </c>
      <c r="I38" s="42" t="s">
        <v>44</v>
      </c>
      <c r="J38" s="43" t="s">
        <v>45</v>
      </c>
    </row>
    <row r="39" spans="1:10" ht="18" customHeight="1" x14ac:dyDescent="0.3">
      <c r="A39" s="3"/>
      <c r="B39" s="78"/>
      <c r="C39" s="78"/>
      <c r="D39" s="78"/>
      <c r="E39" s="78"/>
      <c r="F39" s="32"/>
      <c r="G39" s="29" t="s">
        <v>68</v>
      </c>
      <c r="H39" s="30"/>
      <c r="I39" s="30"/>
      <c r="J39" s="31">
        <f>Spareinlagen_Kapitalanlagen[[#This Row],[Erwartete Kosten]]-Spareinlagen_Kapitalanlagen[[#This Row],[Tatsächliche Kosten]]</f>
        <v>0</v>
      </c>
    </row>
    <row r="40" spans="1:10" ht="18" customHeight="1" x14ac:dyDescent="0.3">
      <c r="A40" s="3"/>
      <c r="B40" s="64" t="s">
        <v>26</v>
      </c>
      <c r="C40" s="65" t="s">
        <v>43</v>
      </c>
      <c r="D40" s="65" t="s">
        <v>44</v>
      </c>
      <c r="E40" s="66" t="s">
        <v>45</v>
      </c>
      <c r="F40" s="32"/>
      <c r="G40" s="61" t="s">
        <v>69</v>
      </c>
      <c r="H40" s="62"/>
      <c r="I40" s="62"/>
      <c r="J40" s="63">
        <f>Spareinlagen_Kapitalanlagen[[#This Row],[Erwartete Kosten]]-Spareinlagen_Kapitalanlagen[[#This Row],[Tatsächliche Kosten]]</f>
        <v>0</v>
      </c>
    </row>
    <row r="41" spans="1:10" ht="18" customHeight="1" x14ac:dyDescent="0.3">
      <c r="A41" s="3"/>
      <c r="B41" s="29" t="s">
        <v>27</v>
      </c>
      <c r="C41" s="30"/>
      <c r="D41" s="30"/>
      <c r="E41" s="31">
        <f>Essen[[#This Row],[Erwartete Kosten]]-Essen[[#This Row],[Tatsächliche Kosten]]</f>
        <v>0</v>
      </c>
      <c r="F41" s="32"/>
      <c r="G41" s="29" t="s">
        <v>13</v>
      </c>
      <c r="H41" s="30"/>
      <c r="I41" s="30"/>
      <c r="J41" s="31">
        <f>Spareinlagen_Kapitalanlagen[[#This Row],[Erwartete Kosten]]-Spareinlagen_Kapitalanlagen[[#This Row],[Tatsächliche Kosten]]</f>
        <v>0</v>
      </c>
    </row>
    <row r="42" spans="1:10" ht="18" customHeight="1" x14ac:dyDescent="0.3">
      <c r="A42" s="3"/>
      <c r="B42" s="61" t="s">
        <v>28</v>
      </c>
      <c r="C42" s="62"/>
      <c r="D42" s="62"/>
      <c r="E42" s="63">
        <f>Essen[[#This Row],[Erwartete Kosten]]-Essen[[#This Row],[Tatsächliche Kosten]]</f>
        <v>0</v>
      </c>
      <c r="F42" s="8"/>
      <c r="G42" s="58" t="s">
        <v>80</v>
      </c>
      <c r="H42" s="59">
        <f>SUBTOTAL(109,Spareinlagen_Kapitalanlagen[Erwartete Kosten])</f>
        <v>0</v>
      </c>
      <c r="I42" s="59">
        <f>SUBTOTAL(109,Spareinlagen_Kapitalanlagen[Tatsächliche Kosten])</f>
        <v>0</v>
      </c>
      <c r="J42" s="60">
        <f>SUBTOTAL(109,Spareinlagen_Kapitalanlagen[Differenz])</f>
        <v>0</v>
      </c>
    </row>
    <row r="43" spans="1:10" ht="18" customHeight="1" x14ac:dyDescent="0.3">
      <c r="A43" s="3"/>
      <c r="B43" s="29" t="s">
        <v>25</v>
      </c>
      <c r="C43" s="30"/>
      <c r="D43" s="30"/>
      <c r="E43" s="31">
        <f>Essen[[#This Row],[Erwartete Kosten]]-Essen[[#This Row],[Tatsächliche Kosten]]</f>
        <v>0</v>
      </c>
      <c r="F43" s="8"/>
      <c r="G43" s="78"/>
      <c r="H43" s="78"/>
      <c r="I43" s="78"/>
      <c r="J43" s="78"/>
    </row>
    <row r="44" spans="1:10" ht="18" customHeight="1" x14ac:dyDescent="0.3">
      <c r="A44" s="3"/>
      <c r="B44" s="67" t="s">
        <v>80</v>
      </c>
      <c r="C44" s="68">
        <f>SUBTOTAL(109,Essen[Erwartete Kosten])</f>
        <v>0</v>
      </c>
      <c r="D44" s="68">
        <f>SUBTOTAL(109,Essen[Tatsächliche Kosten])</f>
        <v>0</v>
      </c>
      <c r="E44" s="69">
        <f>SUBTOTAL(109,Essen[Differenz])</f>
        <v>0</v>
      </c>
      <c r="F44" s="8"/>
      <c r="G44" s="64" t="s">
        <v>70</v>
      </c>
      <c r="H44" s="65" t="s">
        <v>43</v>
      </c>
      <c r="I44" s="65" t="s">
        <v>44</v>
      </c>
      <c r="J44" s="66" t="s">
        <v>45</v>
      </c>
    </row>
    <row r="45" spans="1:10" ht="18" customHeight="1" x14ac:dyDescent="0.3">
      <c r="A45" s="3"/>
      <c r="B45" s="78"/>
      <c r="C45" s="78"/>
      <c r="D45" s="78"/>
      <c r="E45" s="78"/>
      <c r="F45" s="32"/>
      <c r="G45" s="29" t="s">
        <v>71</v>
      </c>
      <c r="H45" s="30"/>
      <c r="I45" s="30"/>
      <c r="J45" s="31">
        <f>Geschenke_Spenden[[#This Row],[Erwartete Kosten]]-Geschenke_Spenden[[#This Row],[Tatsächliche Kosten]]</f>
        <v>0</v>
      </c>
    </row>
    <row r="46" spans="1:10" ht="18" customHeight="1" x14ac:dyDescent="0.3">
      <c r="A46" s="3"/>
      <c r="B46" s="41" t="s">
        <v>29</v>
      </c>
      <c r="C46" s="42" t="s">
        <v>43</v>
      </c>
      <c r="D46" s="42" t="s">
        <v>44</v>
      </c>
      <c r="E46" s="43" t="s">
        <v>45</v>
      </c>
      <c r="F46" s="32"/>
      <c r="G46" s="61" t="s">
        <v>72</v>
      </c>
      <c r="H46" s="62"/>
      <c r="I46" s="62"/>
      <c r="J46" s="63">
        <f>Geschenke_Spenden[[#This Row],[Erwartete Kosten]]-Geschenke_Spenden[[#This Row],[Tatsächliche Kosten]]</f>
        <v>0</v>
      </c>
    </row>
    <row r="47" spans="1:10" ht="18" customHeight="1" x14ac:dyDescent="0.3">
      <c r="A47" s="3"/>
      <c r="B47" s="29" t="s">
        <v>30</v>
      </c>
      <c r="C47" s="30"/>
      <c r="D47" s="30"/>
      <c r="E47" s="31">
        <f>Haustiere[[#This Row],[Erwartete Kosten]]-Haustiere[[#This Row],[Tatsächliche Kosten]]</f>
        <v>0</v>
      </c>
      <c r="F47" s="32"/>
      <c r="G47" s="29" t="s">
        <v>73</v>
      </c>
      <c r="H47" s="30"/>
      <c r="I47" s="30"/>
      <c r="J47" s="31">
        <f>Geschenke_Spenden[[#This Row],[Erwartete Kosten]]-Geschenke_Spenden[[#This Row],[Tatsächliche Kosten]]</f>
        <v>0</v>
      </c>
    </row>
    <row r="48" spans="1:10" ht="18" customHeight="1" x14ac:dyDescent="0.3">
      <c r="A48" s="3"/>
      <c r="B48" s="61" t="s">
        <v>31</v>
      </c>
      <c r="C48" s="62"/>
      <c r="D48" s="62"/>
      <c r="E48" s="63">
        <f>Haustiere[[#This Row],[Erwartete Kosten]]-Haustiere[[#This Row],[Tatsächliche Kosten]]</f>
        <v>0</v>
      </c>
      <c r="F48" s="8"/>
      <c r="G48" s="67" t="s">
        <v>80</v>
      </c>
      <c r="H48" s="68">
        <f>SUBTOTAL(109,Geschenke_Spenden[Erwartete Kosten])</f>
        <v>0</v>
      </c>
      <c r="I48" s="68">
        <f>SUBTOTAL(109,Geschenke_Spenden[Tatsächliche Kosten])</f>
        <v>0</v>
      </c>
      <c r="J48" s="69">
        <f>SUBTOTAL(109,Geschenke_Spenden[Differenz])</f>
        <v>0</v>
      </c>
    </row>
    <row r="49" spans="1:10" ht="18" customHeight="1" x14ac:dyDescent="0.3">
      <c r="A49" s="3"/>
      <c r="B49" s="29" t="s">
        <v>32</v>
      </c>
      <c r="C49" s="30"/>
      <c r="D49" s="30"/>
      <c r="E49" s="31">
        <f>Haustiere[[#This Row],[Erwartete Kosten]]-Haustiere[[#This Row],[Tatsächliche Kosten]]</f>
        <v>0</v>
      </c>
      <c r="F49" s="8"/>
      <c r="G49" s="78"/>
      <c r="H49" s="78"/>
      <c r="I49" s="78"/>
      <c r="J49" s="78"/>
    </row>
    <row r="50" spans="1:10" ht="18" customHeight="1" x14ac:dyDescent="0.3">
      <c r="A50" s="3"/>
      <c r="B50" s="61" t="s">
        <v>33</v>
      </c>
      <c r="C50" s="62"/>
      <c r="D50" s="62"/>
      <c r="E50" s="63">
        <f>Haustiere[[#This Row],[Erwartete Kosten]]-Haustiere[[#This Row],[Tatsächliche Kosten]]</f>
        <v>0</v>
      </c>
      <c r="F50" s="8"/>
      <c r="G50" s="41" t="s">
        <v>74</v>
      </c>
      <c r="H50" s="42" t="s">
        <v>43</v>
      </c>
      <c r="I50" s="42" t="s">
        <v>44</v>
      </c>
      <c r="J50" s="43" t="s">
        <v>45</v>
      </c>
    </row>
    <row r="51" spans="1:10" ht="18" customHeight="1" x14ac:dyDescent="0.3">
      <c r="A51" s="3"/>
      <c r="B51" s="29" t="s">
        <v>25</v>
      </c>
      <c r="C51" s="30"/>
      <c r="D51" s="30"/>
      <c r="E51" s="31">
        <f>Haustiere[[#This Row],[Erwartete Kosten]]-Haustiere[[#This Row],[Tatsächliche Kosten]]</f>
        <v>0</v>
      </c>
      <c r="F51" s="32"/>
      <c r="G51" s="29" t="s">
        <v>75</v>
      </c>
      <c r="H51" s="30"/>
      <c r="I51" s="30"/>
      <c r="J51" s="31">
        <f>Rechtskosten[[#This Row],[Erwartete Kosten]]-Rechtskosten[[#This Row],[Tatsächliche Kosten]]</f>
        <v>0</v>
      </c>
    </row>
    <row r="52" spans="1:10" ht="18" customHeight="1" x14ac:dyDescent="0.3">
      <c r="A52" s="3"/>
      <c r="B52" s="58" t="s">
        <v>80</v>
      </c>
      <c r="C52" s="59">
        <f>SUBTOTAL(109,Haustiere[Erwartete Kosten])</f>
        <v>0</v>
      </c>
      <c r="D52" s="59">
        <f>SUBTOTAL(109,Haustiere[Tatsächliche Kosten])</f>
        <v>0</v>
      </c>
      <c r="E52" s="60">
        <f>SUBTOTAL(109,Haustiere[Differenz])</f>
        <v>0</v>
      </c>
      <c r="F52" s="32"/>
      <c r="G52" s="61" t="s">
        <v>76</v>
      </c>
      <c r="H52" s="62"/>
      <c r="I52" s="62"/>
      <c r="J52" s="63">
        <f>Rechtskosten[[#This Row],[Erwartete Kosten]]-Rechtskosten[[#This Row],[Tatsächliche Kosten]]</f>
        <v>0</v>
      </c>
    </row>
    <row r="53" spans="1:10" ht="18" customHeight="1" x14ac:dyDescent="0.3">
      <c r="A53" s="3"/>
      <c r="B53" s="78"/>
      <c r="C53" s="78"/>
      <c r="D53" s="78"/>
      <c r="E53" s="78"/>
      <c r="F53" s="32"/>
      <c r="G53" s="29" t="s">
        <v>77</v>
      </c>
      <c r="H53" s="30"/>
      <c r="I53" s="30"/>
      <c r="J53" s="31">
        <f>Rechtskosten[[#This Row],[Erwartete Kosten]]-Rechtskosten[[#This Row],[Tatsächliche Kosten]]</f>
        <v>0</v>
      </c>
    </row>
    <row r="54" spans="1:10" ht="18" customHeight="1" x14ac:dyDescent="0.3">
      <c r="A54" s="3"/>
      <c r="B54" s="64" t="s">
        <v>34</v>
      </c>
      <c r="C54" s="65" t="s">
        <v>43</v>
      </c>
      <c r="D54" s="65" t="s">
        <v>44</v>
      </c>
      <c r="E54" s="66" t="s">
        <v>45</v>
      </c>
      <c r="F54" s="32"/>
      <c r="G54" s="61" t="s">
        <v>13</v>
      </c>
      <c r="H54" s="62"/>
      <c r="I54" s="62"/>
      <c r="J54" s="63">
        <f>Rechtskosten[[#This Row],[Erwartete Kosten]]-Rechtskosten[[#This Row],[Tatsächliche Kosten]]</f>
        <v>0</v>
      </c>
    </row>
    <row r="55" spans="1:10" ht="18" customHeight="1" x14ac:dyDescent="0.3">
      <c r="A55" s="3"/>
      <c r="B55" s="29" t="s">
        <v>31</v>
      </c>
      <c r="C55" s="30"/>
      <c r="D55" s="30"/>
      <c r="E55" s="31">
        <f>Körperpflege[[#This Row],[Erwartete Kosten]]-Körperpflege[[#This Row],[Tatsächliche Kosten]]</f>
        <v>0</v>
      </c>
      <c r="F55" s="8"/>
      <c r="G55" s="58" t="s">
        <v>80</v>
      </c>
      <c r="H55" s="59">
        <f>SUBTOTAL(109,Rechtskosten[Erwartete Kosten])</f>
        <v>0</v>
      </c>
      <c r="I55" s="59">
        <f>SUBTOTAL(109,Rechtskosten[Tatsächliche Kosten])</f>
        <v>0</v>
      </c>
      <c r="J55" s="60">
        <f>SUBTOTAL(109,Rechtskosten[Differenz])</f>
        <v>0</v>
      </c>
    </row>
    <row r="56" spans="1:10" ht="18" customHeight="1" x14ac:dyDescent="0.3">
      <c r="A56" s="3"/>
      <c r="B56" s="61" t="s">
        <v>35</v>
      </c>
      <c r="C56" s="62"/>
      <c r="D56" s="62"/>
      <c r="E56" s="63">
        <f>Körperpflege[[#This Row],[Erwartete Kosten]]-Körperpflege[[#This Row],[Tatsächliche Kosten]]</f>
        <v>0</v>
      </c>
      <c r="F56" s="3"/>
      <c r="G56" s="79"/>
      <c r="H56" s="79"/>
      <c r="I56" s="79"/>
      <c r="J56" s="79"/>
    </row>
    <row r="57" spans="1:10" ht="18" customHeight="1" x14ac:dyDescent="0.3">
      <c r="A57" s="3"/>
      <c r="B57" s="29" t="s">
        <v>36</v>
      </c>
      <c r="C57" s="30"/>
      <c r="D57" s="30"/>
      <c r="E57" s="31">
        <f>Körperpflege[[#This Row],[Erwartete Kosten]]-Körperpflege[[#This Row],[Tatsächliche Kosten]]</f>
        <v>0</v>
      </c>
      <c r="F57" s="3"/>
    </row>
    <row r="58" spans="1:10" ht="18" customHeight="1" x14ac:dyDescent="0.3">
      <c r="A58" s="3"/>
      <c r="B58" s="61" t="s">
        <v>37</v>
      </c>
      <c r="C58" s="62"/>
      <c r="D58" s="62"/>
      <c r="E58" s="63">
        <f>Körperpflege[[#This Row],[Erwartete Kosten]]-Körperpflege[[#This Row],[Tatsächliche Kosten]]</f>
        <v>0</v>
      </c>
      <c r="F58" s="3"/>
    </row>
    <row r="59" spans="1:10" ht="18" customHeight="1" x14ac:dyDescent="0.3">
      <c r="A59" s="3"/>
      <c r="B59" s="29" t="s">
        <v>38</v>
      </c>
      <c r="C59" s="30"/>
      <c r="D59" s="30"/>
      <c r="E59" s="31">
        <f>Körperpflege[[#This Row],[Erwartete Kosten]]-Körperpflege[[#This Row],[Tatsächliche Kosten]]</f>
        <v>0</v>
      </c>
      <c r="F59" s="3"/>
    </row>
    <row r="60" spans="1:10" ht="18" customHeight="1" x14ac:dyDescent="0.3">
      <c r="A60" s="3"/>
      <c r="B60" s="61" t="s">
        <v>39</v>
      </c>
      <c r="C60" s="62"/>
      <c r="D60" s="62"/>
      <c r="E60" s="63">
        <f>Körperpflege[[#This Row],[Erwartete Kosten]]-Körperpflege[[#This Row],[Tatsächliche Kosten]]</f>
        <v>0</v>
      </c>
      <c r="F60" s="3"/>
    </row>
    <row r="61" spans="1:10" ht="18" customHeight="1" x14ac:dyDescent="0.3">
      <c r="A61" s="3"/>
      <c r="B61" s="29" t="s">
        <v>13</v>
      </c>
      <c r="C61" s="30"/>
      <c r="D61" s="30"/>
      <c r="E61" s="31">
        <f>Körperpflege[[#This Row],[Erwartete Kosten]]-Körperpflege[[#This Row],[Tatsächliche Kosten]]</f>
        <v>0</v>
      </c>
      <c r="F61" s="3"/>
    </row>
    <row r="62" spans="1:10" ht="18" customHeight="1" x14ac:dyDescent="0.3">
      <c r="A62" s="3"/>
      <c r="B62" s="67" t="s">
        <v>80</v>
      </c>
      <c r="C62" s="68">
        <f>SUBTOTAL(109,Körperpflege[Erwartete Kosten])</f>
        <v>0</v>
      </c>
      <c r="D62" s="68">
        <f>SUBTOTAL(109,Körperpflege[Tatsächliche Kosten])</f>
        <v>0</v>
      </c>
      <c r="E62" s="69">
        <f>SUBTOTAL(109,Körperpflege[Differenz])</f>
        <v>0</v>
      </c>
      <c r="F62" s="3"/>
    </row>
    <row r="63" spans="1:10" ht="20.149999999999999" customHeight="1" x14ac:dyDescent="0.3"/>
  </sheetData>
  <mergeCells count="26">
    <mergeCell ref="B1:D1"/>
    <mergeCell ref="G8:I8"/>
    <mergeCell ref="G5:I5"/>
    <mergeCell ref="H3:I3"/>
    <mergeCell ref="H4:I4"/>
    <mergeCell ref="H6:I6"/>
    <mergeCell ref="H7:I7"/>
    <mergeCell ref="C5:D5"/>
    <mergeCell ref="C6:D6"/>
    <mergeCell ref="C7:D7"/>
    <mergeCell ref="C8:D8"/>
    <mergeCell ref="B6:B8"/>
    <mergeCell ref="B3:B5"/>
    <mergeCell ref="C3:D3"/>
    <mergeCell ref="C4:D4"/>
    <mergeCell ref="B45:E45"/>
    <mergeCell ref="G56:J56"/>
    <mergeCell ref="B53:E53"/>
    <mergeCell ref="G43:J43"/>
    <mergeCell ref="G49:J49"/>
    <mergeCell ref="B22:E22"/>
    <mergeCell ref="B32:E32"/>
    <mergeCell ref="B39:E39"/>
    <mergeCell ref="G21:J21"/>
    <mergeCell ref="G30:J30"/>
    <mergeCell ref="G37:J37"/>
  </mergeCells>
  <phoneticPr fontId="2" type="noConversion"/>
  <conditionalFormatting sqref="E11:E21 E24:E31 E34:E38 E41:E44 E47:E52 E55:E62 J11:J20 J23:J29 J32:J36 J39:J42 J45:J48 J51:J55">
    <cfRule type="iconSet" priority="1">
      <iconSet iconSet="3Signs">
        <cfvo type="percent" val="0"/>
        <cfvo type="num" val="-20"/>
        <cfvo type="num" val="0"/>
      </iconSet>
    </cfRule>
  </conditionalFormatting>
  <dataValidations count="55">
    <dataValidation allowBlank="1" showInputMessage="1" showErrorMessage="1" prompt="Erstellen Sie in diesem Arbeitsblatt ein persönliches Monatsbudget. Das erwartete und das tatsächliche Einkommen beginnt in Zelle B3. Beispieltabellen für Ausgabenkategorien befinden sich in zwei Spalten, beginnend in den Zellen B10 und G10." sqref="A1" xr:uid="{00000000-0002-0000-0000-000000000000}"/>
    <dataValidation allowBlank="1" showInputMessage="1" showErrorMessage="1" prompt="Der Titel dieses Arbeitsblattes befindet sich in dieser Zelle. Fahren Sie mit Zelle B3 fort, um das erwartete und das tatsächliche Einkommen einzugeben. Ausgaben- und Saldenzusammenfassungen werden automatisch berechnet, beginnend in Zelle G3." sqref="B1 E1:J1" xr:uid="{00000000-0002-0000-0000-000001000000}"/>
    <dataValidation allowBlank="1" showInputMessage="1" showErrorMessage="1" prompt="Geben Sie in Zelle E3 die erwarteten Einkünfte und in Zelle E4 die erwarteten Zusatzeinkünfte ein. Das gesamte erwartete Monatseinkommen wird in Zelle E5 automatisch berechnet. Das tatsächliche Monatseinkommen finden Sie einige Zellen darunter." sqref="B3:B5" xr:uid="{00000000-0002-0000-0000-000002000000}"/>
    <dataValidation allowBlank="1" showInputMessage="1" showErrorMessage="1" prompt="Geben Sie die tatsächlichen Einkünfte 1 in die Zelle rechts ein." sqref="C6:D6" xr:uid="{00000000-0002-0000-0000-000003000000}"/>
    <dataValidation allowBlank="1" showInputMessage="1" showErrorMessage="1" prompt="Geben Sie die tatsächlichen Einkünfte 1 in diese Zelle ein." sqref="E6" xr:uid="{00000000-0002-0000-0000-000004000000}"/>
    <dataValidation allowBlank="1" showInputMessage="1" showErrorMessage="1" prompt="Geben Sie die Zusatzeinkünfte in die Zelle rechts ein." sqref="C7:D7" xr:uid="{00000000-0002-0000-0000-000005000000}"/>
    <dataValidation allowBlank="1" showInputMessage="1" showErrorMessage="1" prompt="Geben Sie die Zusatzeinkünfte in diese Zelle ein." sqref="E7" xr:uid="{00000000-0002-0000-0000-000006000000}"/>
    <dataValidation allowBlank="1" showInputMessage="1" showErrorMessage="1" prompt="Das tatsächliche monatliche Gesamteinkommen wird in der Zelle rechts automatisch berechnet." sqref="C8:D8" xr:uid="{00000000-0002-0000-0000-000007000000}"/>
    <dataValidation allowBlank="1" showInputMessage="1" showErrorMessage="1" prompt="Das erwartete monatliche Gesamteinkommen wird in dieser Zelle automatisch berechnet." sqref="E5" xr:uid="{00000000-0002-0000-0000-000008000000}"/>
    <dataValidation allowBlank="1" showInputMessage="1" showErrorMessage="1" prompt="Geben Sie in Zelle E6 die tatsächlichen Einkünfte und in Zelle E7 die Zusatzeinkünfte ein. Das tatsächliche monatliche Gesamteinkommen wird automatisch in Zelle E8 berechnet. Die Summe der Einkünfte wird automatisch berechnet, beginnend in Zelle G3." sqref="B6:B8" xr:uid="{00000000-0002-0000-0000-000009000000}"/>
    <dataValidation allowBlank="1" showInputMessage="1" showErrorMessage="1" prompt="Das tatsächliche monatliche Gesamteinkommen wird in dieser Zelle automatisch berechnet." sqref="E8" xr:uid="{00000000-0002-0000-0000-00000A000000}"/>
    <dataValidation allowBlank="1" showInputMessage="1" showErrorMessage="1" prompt="Der erwartete Saldo wird in Zelle J6 automatisch berechnet." sqref="G6" xr:uid="{00000000-0002-0000-0000-00000B000000}"/>
    <dataValidation allowBlank="1" showInputMessage="1" showErrorMessage="1" prompt="Beispielkosten für Wohnen befinden sich in dieser Spalte unter dieser Überschrift." sqref="B10" xr:uid="{00000000-0002-0000-0000-00000C000000}"/>
    <dataValidation allowBlank="1" showInputMessage="1" showErrorMessage="1" prompt="Geben Sie in dieser Spalte unter dieser Überschrift die erwarteten Kosten ein." sqref="C10 H50 C54 H10 H22 H31 H38 H44 C23 C33 C40 C46" xr:uid="{00000000-0002-0000-0000-00000D000000}"/>
    <dataValidation allowBlank="1" showInputMessage="1" showErrorMessage="1" prompt="Geben Sie in dieser Spalte unter dieser Überschrift die tatsächlichen Kosten ein." sqref="D10 D23 D54 I10 I22 I31 I38 I44 I50 D33 D40 D46" xr:uid="{00000000-0002-0000-0000-00000E000000}"/>
    <dataValidation allowBlank="1" showInputMessage="1" showErrorMessage="1" prompt="Beispielkosten für Beförderung befinden sich in dieser Spalte unter dieser Überschrift." sqref="B23" xr:uid="{00000000-0002-0000-0000-00000F000000}"/>
    <dataValidation allowBlank="1" showInputMessage="1" showErrorMessage="1" prompt="Geben Sie hier beginnend Details in die Tabelle &quot;Körperpflege&quot; ein" sqref="B53:E53" xr:uid="{00000000-0002-0000-0000-000010000000}"/>
    <dataValidation allowBlank="1" showInputMessage="1" showErrorMessage="1" prompt="Geben Sie hier beginnend Details in die Tabelle &quot;Beförderung&quot; ein" sqref="B22:E22" xr:uid="{00000000-0002-0000-0000-000011000000}"/>
    <dataValidation allowBlank="1" showInputMessage="1" showErrorMessage="1" prompt="Beispielkosten für Körperpflege befinden sich in dieser Spalte unter dieser Überschrift." sqref="B54" xr:uid="{00000000-0002-0000-0000-000012000000}"/>
    <dataValidation allowBlank="1" showInputMessage="1" showErrorMessage="1" prompt="Beispielkosten für Unterhaltung befinden sich in dieser Spalte unter dieser Überschrift." sqref="G10" xr:uid="{00000000-0002-0000-0000-000013000000}"/>
    <dataValidation allowBlank="1" showInputMessage="1" showErrorMessage="1" prompt="Geben Sie hier beginnend Details in die Tabelle &quot;Kredite&quot; ein." sqref="G21:J21" xr:uid="{00000000-0002-0000-0000-000014000000}"/>
    <dataValidation allowBlank="1" showInputMessage="1" showErrorMessage="1" prompt="Beispielkosten für Kredite befinden sich in dieser Spalte unter dieser Überschrift." sqref="G22" xr:uid="{00000000-0002-0000-0000-000015000000}"/>
    <dataValidation allowBlank="1" showInputMessage="1" showErrorMessage="1" prompt="Geben Sie hier beginnend Details in die Tabelle &quot;Steuern&quot; ein." sqref="G30:J30" xr:uid="{00000000-0002-0000-0000-000016000000}"/>
    <dataValidation allowBlank="1" showInputMessage="1" showErrorMessage="1" prompt="Beispielkosten für Steuern befinden sich in dieser Spalte unter dieser Überschrift." sqref="G31" xr:uid="{00000000-0002-0000-0000-000017000000}"/>
    <dataValidation allowBlank="1" showInputMessage="1" showErrorMessage="1" prompt="Geben Sie hier beginnend Details in die Tabelle &quot;Spareinlagen oder Kapitalanlagen&quot; ein." sqref="G37:J37" xr:uid="{00000000-0002-0000-0000-000018000000}"/>
    <dataValidation allowBlank="1" showInputMessage="1" showErrorMessage="1" prompt="Beispielkosten für Spareinlagen oder Kapitalanlagen befinden sich in dieser Spalte unter dieser Überschrift." sqref="G38" xr:uid="{00000000-0002-0000-0000-000019000000}"/>
    <dataValidation allowBlank="1" showInputMessage="1" showErrorMessage="1" prompt="Geben Sie hier beginnend Details in die Tabelle &quot;Geschenke und Spenden&quot; ein." sqref="G43:J43" xr:uid="{00000000-0002-0000-0000-00001A000000}"/>
    <dataValidation allowBlank="1" showInputMessage="1" showErrorMessage="1" prompt="Beispielkosten für Geschenke und Spenden befinden sich in dieser Spalte unter dieser Überschrift." sqref="G44" xr:uid="{00000000-0002-0000-0000-00001B000000}"/>
    <dataValidation allowBlank="1" showInputMessage="1" showErrorMessage="1" prompt="Geben Sie hier beginnend Details in die Tabelle &quot;Rechtskosten&quot; ein." sqref="G49:J49" xr:uid="{00000000-0002-0000-0000-00001C000000}"/>
    <dataValidation allowBlank="1" showInputMessage="1" showErrorMessage="1" prompt="Beispielkosten für Rechtskosten befinden sich in dieser Spalte unter dieser Überschrift." sqref="G50" xr:uid="{00000000-0002-0000-0000-00001D000000}"/>
    <dataValidation allowBlank="1" showInputMessage="1" showErrorMessage="1" prompt="Die Summe der erwarteten Kosten wird in Zelle J57, die Summe der tatsächlichen Kosten in Zelle J59 und die Differenz in Zelle J61 automatisch berechnet." sqref="G56:J56" xr:uid="{00000000-0002-0000-0000-00001E000000}"/>
    <dataValidation allowBlank="1" showInputMessage="1" showErrorMessage="1" prompt="Beispielkosten für Versicherungen befinden sich in dieser Spalte unter dieser Überschrift." sqref="B33" xr:uid="{00000000-0002-0000-0000-00001F000000}"/>
    <dataValidation allowBlank="1" showInputMessage="1" showErrorMessage="1" prompt="Beispielkosten für Essen befinden sich in dieser Spalte unter dieser Überschrift." sqref="B40" xr:uid="{00000000-0002-0000-0000-000020000000}"/>
    <dataValidation allowBlank="1" showInputMessage="1" showErrorMessage="1" prompt="In dieser Spalte können Sie unter dieser Überschrift Artikel für Haustiere eingeben oder ändern." sqref="B46" xr:uid="{00000000-0002-0000-0000-000021000000}"/>
    <dataValidation allowBlank="1" showInputMessage="1" showErrorMessage="1" prompt="Geben Sie hier beginnend Details in die Tabelle &quot;Versicherungen&quot; ein." sqref="B32:E32" xr:uid="{00000000-0002-0000-0000-000022000000}"/>
    <dataValidation allowBlank="1" showInputMessage="1" showErrorMessage="1" prompt="Geben Sie hier beginnend Details in die Tabelle &quot;Essen&quot; ein." sqref="B39:E39" xr:uid="{00000000-0002-0000-0000-000023000000}"/>
    <dataValidation allowBlank="1" showInputMessage="1" showErrorMessage="1" prompt="Geben Sie hier beginnend Details in die Tabelle &quot;Haustiere&quot; ein." sqref="B45:E45" xr:uid="{00000000-0002-0000-0000-000024000000}"/>
    <dataValidation allowBlank="1" showInputMessage="1" showErrorMessage="1" prompt="Geben Sie hier beginnend Details in die Tabelle &quot;Unterhaltung&quot; ein." sqref="G9" xr:uid="{00000000-0002-0000-0000-000025000000}"/>
    <dataValidation allowBlank="1" showInputMessage="1" showErrorMessage="1" prompt="Die Differenz wird in dieser Spalte unter dieser Überschrift automatisch berechnet." sqref="E10 J10 E23 J22 E33 J31 E40 E46 J50 J44 J38 E54" xr:uid="{00000000-0002-0000-0000-000026000000}"/>
    <dataValidation allowBlank="1" showInputMessage="1" showErrorMessage="1" prompt="Das erwartete monatliche Gesamteinkommen wird in der Zelle rechts automatisch berechnet." sqref="C5:D5" xr:uid="{00000000-0002-0000-0000-000027000000}"/>
    <dataValidation allowBlank="1" showInputMessage="1" showErrorMessage="1" prompt="Geben Sie die erwarteten Einkünfte 1 in die Zelle rechts ein." sqref="C3:D3" xr:uid="{00000000-0002-0000-0000-000028000000}"/>
    <dataValidation allowBlank="1" showInputMessage="1" showErrorMessage="1" prompt="Geben Sie die erwarteten Zusatzeinkünfte in die Zelle rechts ein." sqref="C4:D4" xr:uid="{00000000-0002-0000-0000-000029000000}"/>
    <dataValidation allowBlank="1" showInputMessage="1" showErrorMessage="1" prompt="Geben Sie die erwarteten Einkünfte 1 in diese Zelle ein." sqref="E3" xr:uid="{00000000-0002-0000-0000-00002A000000}"/>
    <dataValidation allowBlank="1" showInputMessage="1" showErrorMessage="1" prompt="Geben Sie die erwarteten Zusatzeinkünfte in diese Zelle ein." sqref="E4" xr:uid="{00000000-0002-0000-0000-00002B000000}"/>
    <dataValidation allowBlank="1" showInputMessage="1" showErrorMessage="1" prompt="Der tatsächliche Saldo wird in Zelle J7 automatisch berechnet." sqref="G7" xr:uid="{00000000-0002-0000-0000-00002C000000}"/>
    <dataValidation allowBlank="1" showInputMessage="1" showErrorMessage="1" prompt="Die erwarteten Gesamtausgaben werden in dieser Zelle automatisch berechnet." sqref="J3" xr:uid="{00000000-0002-0000-0000-00002D000000}"/>
    <dataValidation allowBlank="1" showInputMessage="1" showErrorMessage="1" prompt="Die tatsächlichen Gesamtausgaben werden in dieser Zelle automatisch berechnet." sqref="J4" xr:uid="{00000000-0002-0000-0000-00002E000000}"/>
    <dataValidation allowBlank="1" showInputMessage="1" showErrorMessage="1" prompt="Die Gesamtausgabendifferenz wird in dieser Zelle automatisch berechnet." sqref="J5" xr:uid="{00000000-0002-0000-0000-00002F000000}"/>
    <dataValidation allowBlank="1" showInputMessage="1" showErrorMessage="1" prompt="Die erwarteten Gesamtausgaben werden in Zelle J3 automatisch berechnet." sqref="G3" xr:uid="{00000000-0002-0000-0000-000030000000}"/>
    <dataValidation allowBlank="1" showInputMessage="1" showErrorMessage="1" prompt="Die tatsächlichen Gesamtausgaben werden in Zelle J4 automatisch berechnet." sqref="G4" xr:uid="{00000000-0002-0000-0000-000031000000}"/>
    <dataValidation allowBlank="1" showInputMessage="1" showErrorMessage="1" prompt="Die Gesamtausgabendifferenz wird in der Zelle rechts automatisch berechnet." sqref="G5:I5" xr:uid="{00000000-0002-0000-0000-000032000000}"/>
    <dataValidation allowBlank="1" showInputMessage="1" showErrorMessage="1" prompt="Die Differenz zwischen dem erwartete und dem tatsächlichen Saldo wird in der Zelle rechts automatisch berechnet." sqref="G8:I8" xr:uid="{00000000-0002-0000-0000-000033000000}"/>
    <dataValidation allowBlank="1" showInputMessage="1" showErrorMessage="1" prompt="Der erwartete Saldo wird in dieser Zelle automatisch berechnet." sqref="J6" xr:uid="{00000000-0002-0000-0000-000034000000}"/>
    <dataValidation allowBlank="1" showInputMessage="1" showErrorMessage="1" prompt="Der tatsächliche Saldo wird in dieser Zelle automatisch berechnet." sqref="J7" xr:uid="{00000000-0002-0000-0000-000035000000}"/>
    <dataValidation allowBlank="1" showInputMessage="1" showErrorMessage="1" prompt="Die Saldendifferenz wird in dieser Zelle automatisch berechnet." sqref="J8" xr:uid="{00000000-0002-0000-0000-000036000000}"/>
  </dataValidations>
  <hyperlinks>
    <hyperlink ref="G1" r:id="rId1" xr:uid="{D061AAD4-9C8D-4D0D-9148-C132EB20038A}"/>
  </hyperlinks>
  <printOptions horizontalCentered="1"/>
  <pageMargins left="0.5" right="0.5" top="0.5" bottom="0.5" header="0.5" footer="0.5"/>
  <pageSetup paperSize="9" orientation="portrait" horizontalDpi="4294967292" r:id="rId2"/>
  <headerFooter differentFirst="1" alignWithMargins="0">
    <oddFooter>Page &amp;P of &amp;N</oddFooter>
  </headerFooter>
  <ignoredErrors>
    <ignoredError sqref="E25:E30 E15:E20 J12:J19 J23:J28 E34:E37 J32:J35 J39:J41 E41:E43 E47:E51 J45:J47 J51:J54 E55:E61" emptyCellReference="1"/>
  </ignoredErrors>
  <drawing r:id="rId3"/>
  <tableParts count="12">
    <tablePart r:id="rId4"/>
    <tablePart r:id="rId5"/>
    <tablePart r:id="rId6"/>
    <tablePart r:id="rId7"/>
    <tablePart r:id="rId8"/>
    <tablePart r:id="rId9"/>
    <tablePart r:id="rId10"/>
    <tablePart r:id="rId11"/>
    <tablePart r:id="rId12"/>
    <tablePart r:id="rId13"/>
    <tablePart r:id="rId14"/>
    <tablePart r:id="rId15"/>
  </tableParts>
</worksheet>
</file>

<file path=docProps/app.xml><?xml version="1.0" encoding="utf-8"?>
<Properties xmlns="http://schemas.openxmlformats.org/officeDocument/2006/extended-properties" xmlns:vt="http://schemas.openxmlformats.org/officeDocument/2006/docPropsVTypes">
  <Template>TM16410113</Template>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Persönliches Monatsbudget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2018-12-13T12:57:54Z</dcterms:created>
  <dcterms:modified xsi:type="dcterms:W3CDTF">2021-04-11T16:14:45Z</dcterms:modified>
</cp:coreProperties>
</file>